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showSheetTabs="0" xWindow="0" yWindow="0" windowWidth="16380" windowHeight="8190"/>
  </bookViews>
  <sheets>
    <sheet name="Лист1" sheetId="1" r:id="rId1"/>
  </sheets>
  <definedNames>
    <definedName name="Марки">Лист1!$AY$1:$AY$2</definedName>
  </definedNames>
  <calcPr calcId="145621"/>
</workbook>
</file>

<file path=xl/calcChain.xml><?xml version="1.0" encoding="utf-8"?>
<calcChain xmlns="http://schemas.openxmlformats.org/spreadsheetml/2006/main">
  <c r="BA7" i="1" l="1"/>
  <c r="D13" i="1"/>
  <c r="AZ26" i="1"/>
  <c r="AZ27" i="1"/>
  <c r="AX20" i="1" l="1"/>
  <c r="AX24" i="1"/>
  <c r="AX28" i="1"/>
  <c r="AX32" i="1"/>
  <c r="AX36" i="1"/>
  <c r="AW22" i="1"/>
  <c r="AW26" i="1"/>
  <c r="AW30" i="1"/>
  <c r="AW34" i="1"/>
  <c r="AV20" i="1"/>
  <c r="AV24" i="1"/>
  <c r="AV28" i="1"/>
  <c r="AV32" i="1"/>
  <c r="AV36" i="1"/>
  <c r="AU22" i="1"/>
  <c r="AU26" i="1"/>
  <c r="AU30" i="1"/>
  <c r="AU34" i="1"/>
  <c r="AT20" i="1"/>
  <c r="AT24" i="1"/>
  <c r="AT28" i="1"/>
  <c r="AT32" i="1"/>
  <c r="AT36" i="1"/>
  <c r="AS22" i="1"/>
  <c r="AS26" i="1"/>
  <c r="AS30" i="1"/>
  <c r="AS34" i="1"/>
  <c r="AW18" i="1"/>
  <c r="AS18" i="1"/>
  <c r="AX21" i="1"/>
  <c r="AX25" i="1"/>
  <c r="AX29" i="1"/>
  <c r="AX33" i="1"/>
  <c r="AW19" i="1"/>
  <c r="AW23" i="1"/>
  <c r="AW27" i="1"/>
  <c r="AW31" i="1"/>
  <c r="AW35" i="1"/>
  <c r="AV21" i="1"/>
  <c r="AV25" i="1"/>
  <c r="AV29" i="1"/>
  <c r="AV33" i="1"/>
  <c r="AU19" i="1"/>
  <c r="AU23" i="1"/>
  <c r="AU27" i="1"/>
  <c r="AU31" i="1"/>
  <c r="AU35" i="1"/>
  <c r="AT21" i="1"/>
  <c r="AT25" i="1"/>
  <c r="AT29" i="1"/>
  <c r="AT33" i="1"/>
  <c r="AS19" i="1"/>
  <c r="AS23" i="1"/>
  <c r="AS27" i="1"/>
  <c r="AS31" i="1"/>
  <c r="AS35" i="1"/>
  <c r="AV18" i="1"/>
  <c r="AX22" i="1"/>
  <c r="AX26" i="1"/>
  <c r="AX30" i="1"/>
  <c r="AX34" i="1"/>
  <c r="AW20" i="1"/>
  <c r="AW24" i="1"/>
  <c r="AW28" i="1"/>
  <c r="AW32" i="1"/>
  <c r="AW36" i="1"/>
  <c r="AV22" i="1"/>
  <c r="AV26" i="1"/>
  <c r="AV30" i="1"/>
  <c r="AV34" i="1"/>
  <c r="AU20" i="1"/>
  <c r="AU24" i="1"/>
  <c r="AU28" i="1"/>
  <c r="AU32" i="1"/>
  <c r="AU36" i="1"/>
  <c r="AT22" i="1"/>
  <c r="AT26" i="1"/>
  <c r="AT30" i="1"/>
  <c r="AT34" i="1"/>
  <c r="AS20" i="1"/>
  <c r="AS24" i="1"/>
  <c r="AS28" i="1"/>
  <c r="AS32" i="1"/>
  <c r="AS36" i="1"/>
  <c r="AT18" i="1"/>
  <c r="AX19" i="1"/>
  <c r="AX23" i="1"/>
  <c r="AX27" i="1"/>
  <c r="AX31" i="1"/>
  <c r="AX35" i="1"/>
  <c r="AW21" i="1"/>
  <c r="AW25" i="1"/>
  <c r="AW29" i="1"/>
  <c r="AW33" i="1"/>
  <c r="AV19" i="1"/>
  <c r="AV23" i="1"/>
  <c r="AV27" i="1"/>
  <c r="AV31" i="1"/>
  <c r="AV35" i="1"/>
  <c r="AU21" i="1"/>
  <c r="AU25" i="1"/>
  <c r="AU29" i="1"/>
  <c r="AU33" i="1"/>
  <c r="AT19" i="1"/>
  <c r="AT23" i="1"/>
  <c r="AT27" i="1"/>
  <c r="AT31" i="1"/>
  <c r="AT35" i="1"/>
  <c r="AS21" i="1"/>
  <c r="AS25" i="1"/>
  <c r="AS29" i="1"/>
  <c r="AS33" i="1"/>
  <c r="AX18" i="1"/>
  <c r="AU18" i="1"/>
  <c r="P31" i="1"/>
  <c r="AP21" i="1"/>
  <c r="AP25" i="1"/>
  <c r="AP29" i="1"/>
  <c r="AP33" i="1"/>
  <c r="AP37" i="1"/>
  <c r="AN19" i="1"/>
  <c r="AN23" i="1"/>
  <c r="AN27" i="1"/>
  <c r="AN31" i="1"/>
  <c r="AN35" i="1"/>
  <c r="AN39" i="1"/>
  <c r="AL21" i="1"/>
  <c r="AL25" i="1"/>
  <c r="AL29" i="1"/>
  <c r="AL33" i="1"/>
  <c r="AL37" i="1"/>
  <c r="AJ19" i="1"/>
  <c r="AJ23" i="1"/>
  <c r="AJ27" i="1"/>
  <c r="AJ31" i="1"/>
  <c r="AJ35" i="1"/>
  <c r="AJ39" i="1"/>
  <c r="AP19" i="1"/>
  <c r="AP27" i="1"/>
  <c r="AP39" i="1"/>
  <c r="AN25" i="1"/>
  <c r="AN33" i="1"/>
  <c r="AL19" i="1"/>
  <c r="AL27" i="1"/>
  <c r="AL35" i="1"/>
  <c r="AJ21" i="1"/>
  <c r="AJ29" i="1"/>
  <c r="AJ37" i="1"/>
  <c r="AP24" i="1"/>
  <c r="AP28" i="1"/>
  <c r="AP36" i="1"/>
  <c r="AN22" i="1"/>
  <c r="AN30" i="1"/>
  <c r="AN38" i="1"/>
  <c r="AL24" i="1"/>
  <c r="AL32" i="1"/>
  <c r="AL18" i="1"/>
  <c r="AJ26" i="1"/>
  <c r="AJ30" i="1"/>
  <c r="AJ38" i="1"/>
  <c r="AP22" i="1"/>
  <c r="AP26" i="1"/>
  <c r="AP30" i="1"/>
  <c r="AP34" i="1"/>
  <c r="AP38" i="1"/>
  <c r="AN20" i="1"/>
  <c r="AN24" i="1"/>
  <c r="AN28" i="1"/>
  <c r="AN32" i="1"/>
  <c r="AN36" i="1"/>
  <c r="AN18" i="1"/>
  <c r="AL22" i="1"/>
  <c r="AL26" i="1"/>
  <c r="AL30" i="1"/>
  <c r="AL34" i="1"/>
  <c r="AL38" i="1"/>
  <c r="AJ20" i="1"/>
  <c r="AJ24" i="1"/>
  <c r="AJ28" i="1"/>
  <c r="AJ32" i="1"/>
  <c r="AJ36" i="1"/>
  <c r="AJ18" i="1"/>
  <c r="AP23" i="1"/>
  <c r="AP31" i="1"/>
  <c r="AP35" i="1"/>
  <c r="AN21" i="1"/>
  <c r="AN29" i="1"/>
  <c r="AN37" i="1"/>
  <c r="AL23" i="1"/>
  <c r="AL31" i="1"/>
  <c r="AL39" i="1"/>
  <c r="AJ25" i="1"/>
  <c r="AJ33" i="1"/>
  <c r="AP20" i="1"/>
  <c r="AP32" i="1"/>
  <c r="AP18" i="1"/>
  <c r="AN26" i="1"/>
  <c r="AN34" i="1"/>
  <c r="AL20" i="1"/>
  <c r="AL28" i="1"/>
  <c r="AL36" i="1"/>
  <c r="AJ22" i="1"/>
  <c r="AJ34" i="1"/>
  <c r="AO20" i="1"/>
  <c r="AO24" i="1"/>
  <c r="AO28" i="1"/>
  <c r="AO32" i="1"/>
  <c r="AO36" i="1"/>
  <c r="AO18" i="1"/>
  <c r="AM22" i="1"/>
  <c r="AM26" i="1"/>
  <c r="AM30" i="1"/>
  <c r="AM34" i="1"/>
  <c r="AM38" i="1"/>
  <c r="AK19" i="1"/>
  <c r="AK23" i="1"/>
  <c r="AK27" i="1"/>
  <c r="AK31" i="1"/>
  <c r="AK35" i="1"/>
  <c r="AK39" i="1"/>
  <c r="AI22" i="1"/>
  <c r="AI26" i="1"/>
  <c r="AI30" i="1"/>
  <c r="AI34" i="1"/>
  <c r="AI38" i="1"/>
  <c r="AO21" i="1"/>
  <c r="AO25" i="1"/>
  <c r="AO29" i="1"/>
  <c r="AO33" i="1"/>
  <c r="AO37" i="1"/>
  <c r="AM19" i="1"/>
  <c r="AM23" i="1"/>
  <c r="AM27" i="1"/>
  <c r="AM31" i="1"/>
  <c r="AM35" i="1"/>
  <c r="AM39" i="1"/>
  <c r="AK20" i="1"/>
  <c r="AK24" i="1"/>
  <c r="AK28" i="1"/>
  <c r="AK32" i="1"/>
  <c r="AK36" i="1"/>
  <c r="AI19" i="1"/>
  <c r="AI23" i="1"/>
  <c r="AI27" i="1"/>
  <c r="AI31" i="1"/>
  <c r="AI35" i="1"/>
  <c r="AI39" i="1"/>
  <c r="AI37" i="1"/>
  <c r="AO22" i="1"/>
  <c r="AO26" i="1"/>
  <c r="AO30" i="1"/>
  <c r="AO34" i="1"/>
  <c r="AO38" i="1"/>
  <c r="AM20" i="1"/>
  <c r="AM24" i="1"/>
  <c r="AM28" i="1"/>
  <c r="AM32" i="1"/>
  <c r="AM36" i="1"/>
  <c r="AM18" i="1"/>
  <c r="AK21" i="1"/>
  <c r="AK25" i="1"/>
  <c r="AK29" i="1"/>
  <c r="AK33" i="1"/>
  <c r="AK37" i="1"/>
  <c r="AI20" i="1"/>
  <c r="AI24" i="1"/>
  <c r="AI28" i="1"/>
  <c r="AI32" i="1"/>
  <c r="AI36" i="1"/>
  <c r="AI18" i="1"/>
  <c r="AO19" i="1"/>
  <c r="AO23" i="1"/>
  <c r="AO27" i="1"/>
  <c r="AO31" i="1"/>
  <c r="AO35" i="1"/>
  <c r="AO39" i="1"/>
  <c r="AM21" i="1"/>
  <c r="AM25" i="1"/>
  <c r="AM29" i="1"/>
  <c r="AM33" i="1"/>
  <c r="AM37" i="1"/>
  <c r="AK18" i="1"/>
  <c r="AK22" i="1"/>
  <c r="AK26" i="1"/>
  <c r="AK30" i="1"/>
  <c r="AK34" i="1"/>
  <c r="AK38" i="1"/>
  <c r="AI21" i="1"/>
  <c r="AI25" i="1"/>
  <c r="AI29" i="1"/>
  <c r="AI33" i="1"/>
  <c r="AH20" i="1"/>
  <c r="AH24" i="1"/>
  <c r="AH28" i="1"/>
  <c r="AH32" i="1"/>
  <c r="AH36" i="1"/>
  <c r="AH18" i="1"/>
  <c r="AG21" i="1"/>
  <c r="AG25" i="1"/>
  <c r="AG29" i="1"/>
  <c r="AG33" i="1"/>
  <c r="AG37" i="1"/>
  <c r="AF20" i="1"/>
  <c r="AF24" i="1"/>
  <c r="AF28" i="1"/>
  <c r="AF32" i="1"/>
  <c r="AF36" i="1"/>
  <c r="AF18" i="1"/>
  <c r="AE22" i="1"/>
  <c r="AE26" i="1"/>
  <c r="AE30" i="1"/>
  <c r="AE34" i="1"/>
  <c r="AE38" i="1"/>
  <c r="AH21" i="1"/>
  <c r="AH25" i="1"/>
  <c r="AH29" i="1"/>
  <c r="AH33" i="1"/>
  <c r="AH37" i="1"/>
  <c r="AG18" i="1"/>
  <c r="AG22" i="1"/>
  <c r="AG26" i="1"/>
  <c r="AG30" i="1"/>
  <c r="AG34" i="1"/>
  <c r="AG38" i="1"/>
  <c r="AF21" i="1"/>
  <c r="AF25" i="1"/>
  <c r="AF29" i="1"/>
  <c r="AF33" i="1"/>
  <c r="AF37" i="1"/>
  <c r="AE19" i="1"/>
  <c r="AE23" i="1"/>
  <c r="AE27" i="1"/>
  <c r="AE31" i="1"/>
  <c r="AE35" i="1"/>
  <c r="AH22" i="1"/>
  <c r="AH26" i="1"/>
  <c r="AH30" i="1"/>
  <c r="AH34" i="1"/>
  <c r="AH38" i="1"/>
  <c r="AG19" i="1"/>
  <c r="AG23" i="1"/>
  <c r="AG27" i="1"/>
  <c r="AG31" i="1"/>
  <c r="AG35" i="1"/>
  <c r="AG39" i="1"/>
  <c r="AF22" i="1"/>
  <c r="AF26" i="1"/>
  <c r="AF30" i="1"/>
  <c r="AF34" i="1"/>
  <c r="AF38" i="1"/>
  <c r="AE20" i="1"/>
  <c r="AE24" i="1"/>
  <c r="AE28" i="1"/>
  <c r="AE32" i="1"/>
  <c r="AE36" i="1"/>
  <c r="AE18" i="1"/>
  <c r="AH19" i="1"/>
  <c r="AH23" i="1"/>
  <c r="AH27" i="1"/>
  <c r="AH31" i="1"/>
  <c r="AH35" i="1"/>
  <c r="AH39" i="1"/>
  <c r="AG20" i="1"/>
  <c r="AG24" i="1"/>
  <c r="AG28" i="1"/>
  <c r="AG32" i="1"/>
  <c r="AG36" i="1"/>
  <c r="AF19" i="1"/>
  <c r="AF23" i="1"/>
  <c r="AF27" i="1"/>
  <c r="AF31" i="1"/>
  <c r="AF35" i="1"/>
  <c r="AF39" i="1"/>
  <c r="AE21" i="1"/>
  <c r="AE25" i="1"/>
  <c r="AE29" i="1"/>
  <c r="AE33" i="1"/>
  <c r="AE37" i="1"/>
  <c r="AE39" i="1"/>
  <c r="Y38" i="1"/>
  <c r="J38" i="1"/>
  <c r="M38" i="1"/>
  <c r="AC35" i="1"/>
  <c r="AB32" i="1"/>
  <c r="W39" i="1"/>
  <c r="T37" i="1"/>
  <c r="AB34" i="1"/>
  <c r="AA31" i="1"/>
  <c r="O39" i="1"/>
  <c r="I37" i="1"/>
  <c r="O34" i="1"/>
  <c r="M36" i="1"/>
  <c r="M33" i="1"/>
  <c r="U28" i="1"/>
  <c r="B30" i="1"/>
  <c r="G34" i="1"/>
  <c r="M39" i="1"/>
  <c r="B37" i="1"/>
  <c r="U35" i="1"/>
  <c r="U32" i="1"/>
  <c r="X30" i="1"/>
  <c r="Y39" i="1"/>
  <c r="C39" i="1"/>
  <c r="AA37" i="1"/>
  <c r="S36" i="1"/>
  <c r="H35" i="1"/>
  <c r="V33" i="1"/>
  <c r="J32" i="1"/>
  <c r="D18" i="1"/>
  <c r="AA39" i="1"/>
  <c r="S39" i="1"/>
  <c r="I39" i="1"/>
  <c r="W38" i="1"/>
  <c r="E38" i="1"/>
  <c r="Q37" i="1"/>
  <c r="AA36" i="1"/>
  <c r="L36" i="1"/>
  <c r="T35" i="1"/>
  <c r="Z34" i="1"/>
  <c r="F34" i="1"/>
  <c r="L33" i="1"/>
  <c r="T32" i="1"/>
  <c r="Z31" i="1"/>
  <c r="D31" i="1"/>
  <c r="L30" i="1"/>
  <c r="O29" i="1"/>
  <c r="H29" i="1"/>
  <c r="J31" i="1"/>
  <c r="Q30" i="1"/>
  <c r="W29" i="1"/>
  <c r="I28" i="1"/>
  <c r="Z39" i="1"/>
  <c r="R39" i="1"/>
  <c r="G39" i="1"/>
  <c r="Q38" i="1"/>
  <c r="AB37" i="1"/>
  <c r="J37" i="1"/>
  <c r="U36" i="1"/>
  <c r="B36" i="1"/>
  <c r="I35" i="1"/>
  <c r="S34" i="1"/>
  <c r="Y33" i="1"/>
  <c r="E33" i="1"/>
  <c r="K32" i="1"/>
  <c r="R31" i="1"/>
  <c r="Z30" i="1"/>
  <c r="E30" i="1"/>
  <c r="C29" i="1"/>
  <c r="O18" i="1"/>
  <c r="B39" i="1"/>
  <c r="L38" i="1"/>
  <c r="V37" i="1"/>
  <c r="E37" i="1"/>
  <c r="O36" i="1"/>
  <c r="AB35" i="1"/>
  <c r="F35" i="1"/>
  <c r="M34" i="1"/>
  <c r="T33" i="1"/>
  <c r="AA32" i="1"/>
  <c r="F32" i="1"/>
  <c r="M31" i="1"/>
  <c r="S30" i="1"/>
  <c r="AC29" i="1"/>
  <c r="Q29" i="1"/>
  <c r="N25" i="1"/>
  <c r="H24" i="1"/>
  <c r="E23" i="1"/>
  <c r="M21" i="1"/>
  <c r="J20" i="1"/>
  <c r="D19" i="1"/>
  <c r="X39" i="1"/>
  <c r="Q39" i="1"/>
  <c r="H39" i="1"/>
  <c r="AB38" i="1"/>
  <c r="S38" i="1"/>
  <c r="K38" i="1"/>
  <c r="AC37" i="1"/>
  <c r="U37" i="1"/>
  <c r="K37" i="1"/>
  <c r="D37" i="1"/>
  <c r="X36" i="1"/>
  <c r="N36" i="1"/>
  <c r="F36" i="1"/>
  <c r="V35" i="1"/>
  <c r="N35" i="1"/>
  <c r="B35" i="1"/>
  <c r="T34" i="1"/>
  <c r="H34" i="1"/>
  <c r="Z33" i="1"/>
  <c r="S33" i="1"/>
  <c r="G33" i="1"/>
  <c r="Z32" i="1"/>
  <c r="N32" i="1"/>
  <c r="D32" i="1"/>
  <c r="X31" i="1"/>
  <c r="L31" i="1"/>
  <c r="B31" i="1"/>
  <c r="R30" i="1"/>
  <c r="H30" i="1"/>
  <c r="Z29" i="1"/>
  <c r="P29" i="1"/>
  <c r="D29" i="1"/>
  <c r="V28" i="1"/>
  <c r="J28" i="1"/>
  <c r="B28" i="1"/>
  <c r="W27" i="1"/>
  <c r="I27" i="1"/>
  <c r="Y26" i="1"/>
  <c r="H26" i="1"/>
  <c r="V25" i="1"/>
  <c r="C25" i="1"/>
  <c r="P24" i="1"/>
  <c r="AB23" i="1"/>
  <c r="M23" i="1"/>
  <c r="V22" i="1"/>
  <c r="H22" i="1"/>
  <c r="S21" i="1"/>
  <c r="D21" i="1"/>
  <c r="M20" i="1"/>
  <c r="AA19" i="1"/>
  <c r="J19" i="1"/>
  <c r="X18" i="1"/>
  <c r="U27" i="1"/>
  <c r="H27" i="1"/>
  <c r="X26" i="1"/>
  <c r="G26" i="1"/>
  <c r="U25" i="1"/>
  <c r="B25" i="1"/>
  <c r="O24" i="1"/>
  <c r="Z23" i="1"/>
  <c r="L23" i="1"/>
  <c r="U22" i="1"/>
  <c r="F22" i="1"/>
  <c r="R21" i="1"/>
  <c r="C21" i="1"/>
  <c r="L20" i="1"/>
  <c r="Z19" i="1"/>
  <c r="I19" i="1"/>
  <c r="V18" i="1"/>
  <c r="C18" i="1"/>
  <c r="R29" i="1"/>
  <c r="I29" i="1"/>
  <c r="B29" i="1"/>
  <c r="R28" i="1"/>
  <c r="H28" i="1"/>
  <c r="AC27" i="1"/>
  <c r="R27" i="1"/>
  <c r="G27" i="1"/>
  <c r="R26" i="1"/>
  <c r="D26" i="1"/>
  <c r="O25" i="1"/>
  <c r="AB24" i="1"/>
  <c r="I24" i="1"/>
  <c r="W23" i="1"/>
  <c r="F23" i="1"/>
  <c r="T22" i="1"/>
  <c r="AB21" i="1"/>
  <c r="N21" i="1"/>
  <c r="Y20" i="1"/>
  <c r="K20" i="1"/>
  <c r="T19" i="1"/>
  <c r="E19" i="1"/>
  <c r="P18" i="1"/>
  <c r="V38" i="1"/>
  <c r="D38" i="1"/>
  <c r="O37" i="1"/>
  <c r="Y36" i="1"/>
  <c r="G36" i="1"/>
  <c r="P35" i="1"/>
  <c r="V34" i="1"/>
  <c r="D34" i="1"/>
  <c r="K33" i="1"/>
  <c r="Q32" i="1"/>
  <c r="Y31" i="1"/>
  <c r="C31" i="1"/>
  <c r="K30" i="1"/>
  <c r="X28" i="1"/>
  <c r="O28" i="1"/>
  <c r="C28" i="1"/>
  <c r="Y27" i="1"/>
  <c r="K27" i="1"/>
  <c r="Q26" i="1"/>
  <c r="B26" i="1"/>
  <c r="AA24" i="1"/>
  <c r="V23" i="1"/>
  <c r="R22" i="1"/>
  <c r="AA21" i="1"/>
  <c r="X20" i="1"/>
  <c r="R19" i="1"/>
  <c r="G37" i="1"/>
  <c r="S37" i="1"/>
  <c r="Y37" i="1"/>
  <c r="C38" i="1"/>
  <c r="I38" i="1"/>
  <c r="O38" i="1"/>
  <c r="U38" i="1"/>
  <c r="AA38" i="1"/>
  <c r="E39" i="1"/>
  <c r="K39" i="1"/>
  <c r="B18" i="1"/>
  <c r="M37" i="1"/>
  <c r="H18" i="1"/>
  <c r="R18" i="1"/>
  <c r="B19" i="1"/>
  <c r="K19" i="1"/>
  <c r="W19" i="1"/>
  <c r="E20" i="1"/>
  <c r="Q20" i="1"/>
  <c r="Z20" i="1"/>
  <c r="J21" i="1"/>
  <c r="T21" i="1"/>
  <c r="D22" i="1"/>
  <c r="N22" i="1"/>
  <c r="Z22" i="1"/>
  <c r="G23" i="1"/>
  <c r="S23" i="1"/>
  <c r="AC23" i="1"/>
  <c r="M24" i="1"/>
  <c r="V24" i="1"/>
  <c r="F25" i="1"/>
  <c r="P25" i="1"/>
  <c r="AB25" i="1"/>
  <c r="J26" i="1"/>
  <c r="V26" i="1"/>
  <c r="B27" i="1"/>
  <c r="N27" i="1"/>
  <c r="X27" i="1"/>
  <c r="G28" i="1"/>
  <c r="P28" i="1"/>
  <c r="AB28" i="1"/>
  <c r="J29" i="1"/>
  <c r="V29" i="1"/>
  <c r="D30" i="1"/>
  <c r="P30" i="1"/>
  <c r="Y30" i="1"/>
  <c r="I31" i="1"/>
  <c r="S31" i="1"/>
  <c r="C32" i="1"/>
  <c r="L32" i="1"/>
  <c r="X32" i="1"/>
  <c r="F33" i="1"/>
  <c r="R33" i="1"/>
  <c r="AB33" i="1"/>
  <c r="L34" i="1"/>
  <c r="U34" i="1"/>
  <c r="E35" i="1"/>
  <c r="O35" i="1"/>
  <c r="AA35" i="1"/>
  <c r="H36" i="1"/>
  <c r="R36" i="1"/>
  <c r="Z36" i="1"/>
  <c r="H37" i="1"/>
  <c r="P37" i="1"/>
  <c r="Z37" i="1"/>
  <c r="F38" i="1"/>
  <c r="P38" i="1"/>
  <c r="X38" i="1"/>
  <c r="F39" i="1"/>
  <c r="N39" i="1"/>
  <c r="U39" i="1"/>
  <c r="AC39" i="1"/>
  <c r="I18" i="1"/>
  <c r="S18" i="1"/>
  <c r="C19" i="1"/>
  <c r="L19" i="1"/>
  <c r="X19" i="1"/>
  <c r="F20" i="1"/>
  <c r="R20" i="1"/>
  <c r="AB20" i="1"/>
  <c r="L21" i="1"/>
  <c r="U21" i="1"/>
  <c r="E22" i="1"/>
  <c r="O22" i="1"/>
  <c r="AA22" i="1"/>
  <c r="H23" i="1"/>
  <c r="T23" i="1"/>
  <c r="B24" i="1"/>
  <c r="N24" i="1"/>
  <c r="X24" i="1"/>
  <c r="H25" i="1"/>
  <c r="Q25" i="1"/>
  <c r="AC25" i="1"/>
  <c r="K26" i="1"/>
  <c r="W26" i="1"/>
  <c r="C27" i="1"/>
  <c r="O27" i="1"/>
  <c r="P26" i="1"/>
  <c r="X25" i="1"/>
  <c r="J25" i="1"/>
  <c r="U24" i="1"/>
  <c r="G24" i="1"/>
  <c r="P23" i="1"/>
  <c r="AC22" i="1"/>
  <c r="L22" i="1"/>
  <c r="Z21" i="1"/>
  <c r="G21" i="1"/>
  <c r="T20" i="1"/>
  <c r="D20" i="1"/>
  <c r="Q19" i="1"/>
  <c r="Z18" i="1"/>
  <c r="L18" i="1"/>
  <c r="T39" i="1"/>
  <c r="L39" i="1"/>
  <c r="AC38" i="1"/>
  <c r="R38" i="1"/>
  <c r="G38" i="1"/>
  <c r="W37" i="1"/>
  <c r="N37" i="1"/>
  <c r="C37" i="1"/>
  <c r="T36" i="1"/>
  <c r="I36" i="1"/>
  <c r="W35" i="1"/>
  <c r="L35" i="1"/>
  <c r="AA34" i="1"/>
  <c r="N34" i="1"/>
  <c r="AC33" i="1"/>
  <c r="N33" i="1"/>
  <c r="D33" i="1"/>
  <c r="R32" i="1"/>
  <c r="E32" i="1"/>
  <c r="T31" i="1"/>
  <c r="F31" i="1"/>
  <c r="W30" i="1"/>
  <c r="J30" i="1"/>
  <c r="X29" i="1"/>
  <c r="K29" i="1"/>
  <c r="Y28" i="1"/>
  <c r="N28" i="1"/>
  <c r="Q27" i="1"/>
  <c r="AC26" i="1"/>
  <c r="N26" i="1"/>
  <c r="W25" i="1"/>
  <c r="I25" i="1"/>
  <c r="T24" i="1"/>
  <c r="F24" i="1"/>
  <c r="N23" i="1"/>
  <c r="AB22" i="1"/>
  <c r="K22" i="1"/>
  <c r="Y21" i="1"/>
  <c r="F21" i="1"/>
  <c r="S20" i="1"/>
  <c r="B20" i="1"/>
  <c r="P19" i="1"/>
  <c r="Y18" i="1"/>
  <c r="J18" i="1"/>
  <c r="E18" i="1"/>
  <c r="K18" i="1"/>
  <c r="Q18" i="1"/>
  <c r="W18" i="1"/>
  <c r="AC18" i="1"/>
  <c r="G19" i="1"/>
  <c r="M19" i="1"/>
  <c r="S19" i="1"/>
  <c r="Y19" i="1"/>
  <c r="C20" i="1"/>
  <c r="I20" i="1"/>
  <c r="O20" i="1"/>
  <c r="U20" i="1"/>
  <c r="AA20" i="1"/>
  <c r="E21" i="1"/>
  <c r="K21" i="1"/>
  <c r="Q21" i="1"/>
  <c r="W21" i="1"/>
  <c r="AC21" i="1"/>
  <c r="G22" i="1"/>
  <c r="M22" i="1"/>
  <c r="S22" i="1"/>
  <c r="Y22" i="1"/>
  <c r="C23" i="1"/>
  <c r="I23" i="1"/>
  <c r="O23" i="1"/>
  <c r="U23" i="1"/>
  <c r="AA23" i="1"/>
  <c r="E24" i="1"/>
  <c r="K24" i="1"/>
  <c r="Q24" i="1"/>
  <c r="W24" i="1"/>
  <c r="AC24" i="1"/>
  <c r="G25" i="1"/>
  <c r="M25" i="1"/>
  <c r="S25" i="1"/>
  <c r="Y25" i="1"/>
  <c r="C26" i="1"/>
  <c r="I26" i="1"/>
  <c r="O26" i="1"/>
  <c r="U26" i="1"/>
  <c r="AA26" i="1"/>
  <c r="D27" i="1"/>
  <c r="J27" i="1"/>
  <c r="P27" i="1"/>
  <c r="V27" i="1"/>
  <c r="AB27" i="1"/>
  <c r="E28" i="1"/>
  <c r="K28" i="1"/>
  <c r="Q28" i="1"/>
  <c r="W28" i="1"/>
  <c r="AC28" i="1"/>
  <c r="G29" i="1"/>
  <c r="M29" i="1"/>
  <c r="S29" i="1"/>
  <c r="Y29" i="1"/>
  <c r="C30" i="1"/>
  <c r="I30" i="1"/>
  <c r="O30" i="1"/>
  <c r="U30" i="1"/>
  <c r="AA30" i="1"/>
  <c r="E31" i="1"/>
  <c r="K31" i="1"/>
  <c r="Q31" i="1"/>
  <c r="W31" i="1"/>
  <c r="AC31" i="1"/>
  <c r="G32" i="1"/>
  <c r="M32" i="1"/>
  <c r="S32" i="1"/>
  <c r="Y32" i="1"/>
  <c r="C33" i="1"/>
  <c r="I33" i="1"/>
  <c r="O33" i="1"/>
  <c r="U33" i="1"/>
  <c r="AA33" i="1"/>
  <c r="E34" i="1"/>
  <c r="K34" i="1"/>
  <c r="Q34" i="1"/>
  <c r="W34" i="1"/>
  <c r="AC34" i="1"/>
  <c r="G35" i="1"/>
  <c r="M35" i="1"/>
  <c r="S35" i="1"/>
  <c r="Y35" i="1"/>
  <c r="C36" i="1"/>
  <c r="AB39" i="1"/>
  <c r="V39" i="1"/>
  <c r="P39" i="1"/>
  <c r="J39" i="1"/>
  <c r="D39" i="1"/>
  <c r="Z38" i="1"/>
  <c r="T38" i="1"/>
  <c r="N38" i="1"/>
  <c r="H38" i="1"/>
  <c r="B38" i="1"/>
  <c r="X37" i="1"/>
  <c r="R37" i="1"/>
  <c r="L37" i="1"/>
  <c r="F37" i="1"/>
  <c r="AB36" i="1"/>
  <c r="V36" i="1"/>
  <c r="P36" i="1"/>
  <c r="J36" i="1"/>
  <c r="D36" i="1"/>
  <c r="X35" i="1"/>
  <c r="Q35" i="1"/>
  <c r="J35" i="1"/>
  <c r="C35" i="1"/>
  <c r="X34" i="1"/>
  <c r="P34" i="1"/>
  <c r="I34" i="1"/>
  <c r="B34" i="1"/>
  <c r="W33" i="1"/>
  <c r="P33" i="1"/>
  <c r="H33" i="1"/>
  <c r="AC32" i="1"/>
  <c r="V32" i="1"/>
  <c r="O32" i="1"/>
  <c r="H32" i="1"/>
  <c r="AB31" i="1"/>
  <c r="U31" i="1"/>
  <c r="N31" i="1"/>
  <c r="G31" i="1"/>
  <c r="AB30" i="1"/>
  <c r="T30" i="1"/>
  <c r="M30" i="1"/>
  <c r="F30" i="1"/>
  <c r="AA29" i="1"/>
  <c r="T29" i="1"/>
  <c r="L29" i="1"/>
  <c r="E29" i="1"/>
  <c r="Z28" i="1"/>
  <c r="S28" i="1"/>
  <c r="L28" i="1"/>
  <c r="D28" i="1"/>
  <c r="Z27" i="1"/>
  <c r="S27" i="1"/>
  <c r="L27" i="1"/>
  <c r="E27" i="1"/>
  <c r="Z26" i="1"/>
  <c r="S26" i="1"/>
  <c r="L26" i="1"/>
  <c r="E26" i="1"/>
  <c r="Z25" i="1"/>
  <c r="R25" i="1"/>
  <c r="K25" i="1"/>
  <c r="D25" i="1"/>
  <c r="Y24" i="1"/>
  <c r="R24" i="1"/>
  <c r="J24" i="1"/>
  <c r="C24" i="1"/>
  <c r="X23" i="1"/>
  <c r="Q23" i="1"/>
  <c r="J23" i="1"/>
  <c r="B23" i="1"/>
  <c r="W22" i="1"/>
  <c r="P22" i="1"/>
  <c r="I22" i="1"/>
  <c r="B22" i="1"/>
  <c r="V21" i="1"/>
  <c r="O21" i="1"/>
  <c r="H21" i="1"/>
  <c r="AC20" i="1"/>
  <c r="V20" i="1"/>
  <c r="N20" i="1"/>
  <c r="G20" i="1"/>
  <c r="AB19" i="1"/>
  <c r="U19" i="1"/>
  <c r="N19" i="1"/>
  <c r="F19" i="1"/>
  <c r="AA18" i="1"/>
  <c r="T18" i="1"/>
  <c r="M18" i="1"/>
  <c r="F18" i="1"/>
  <c r="AC36" i="1"/>
  <c r="W36" i="1"/>
  <c r="Q36" i="1"/>
  <c r="K36" i="1"/>
  <c r="E36" i="1"/>
  <c r="Z35" i="1"/>
  <c r="R35" i="1"/>
  <c r="K35" i="1"/>
  <c r="D35" i="1"/>
  <c r="Y34" i="1"/>
  <c r="R34" i="1"/>
  <c r="J34" i="1"/>
  <c r="C34" i="1"/>
  <c r="X33" i="1"/>
  <c r="Q33" i="1"/>
  <c r="J33" i="1"/>
  <c r="B33" i="1"/>
  <c r="W32" i="1"/>
  <c r="P32" i="1"/>
  <c r="I32" i="1"/>
  <c r="B32" i="1"/>
  <c r="V31" i="1"/>
  <c r="O31" i="1"/>
  <c r="H31" i="1"/>
  <c r="AC30" i="1"/>
  <c r="V30" i="1"/>
  <c r="N30" i="1"/>
  <c r="G30" i="1"/>
  <c r="AB29" i="1"/>
  <c r="U29" i="1"/>
  <c r="N29" i="1"/>
  <c r="F29" i="1"/>
  <c r="AA28" i="1"/>
  <c r="T28" i="1"/>
  <c r="M28" i="1"/>
  <c r="F28" i="1"/>
  <c r="AA27" i="1"/>
  <c r="T27" i="1"/>
  <c r="M27" i="1"/>
  <c r="F27" i="1"/>
  <c r="AB26" i="1"/>
  <c r="T26" i="1"/>
  <c r="M26" i="1"/>
  <c r="F26" i="1"/>
  <c r="AA25" i="1"/>
  <c r="T25" i="1"/>
  <c r="L25" i="1"/>
  <c r="E25" i="1"/>
  <c r="Z24" i="1"/>
  <c r="S24" i="1"/>
  <c r="L24" i="1"/>
  <c r="D24" i="1"/>
  <c r="Y23" i="1"/>
  <c r="R23" i="1"/>
  <c r="K23" i="1"/>
  <c r="D23" i="1"/>
  <c r="X22" i="1"/>
  <c r="Q22" i="1"/>
  <c r="J22" i="1"/>
  <c r="C22" i="1"/>
  <c r="X21" i="1"/>
  <c r="P21" i="1"/>
  <c r="I21" i="1"/>
  <c r="B21" i="1"/>
  <c r="W20" i="1"/>
  <c r="P20" i="1"/>
  <c r="H20" i="1"/>
  <c r="AC19" i="1"/>
  <c r="V19" i="1"/>
  <c r="O19" i="1"/>
  <c r="H19" i="1"/>
  <c r="AB18" i="1"/>
  <c r="U18" i="1"/>
  <c r="N18" i="1"/>
  <c r="G18" i="1"/>
</calcChain>
</file>

<file path=xl/sharedStrings.xml><?xml version="1.0" encoding="utf-8"?>
<sst xmlns="http://schemas.openxmlformats.org/spreadsheetml/2006/main" count="54" uniqueCount="32">
  <si>
    <t>Prado Classic / Prado Universal</t>
  </si>
  <si>
    <t>Всё</t>
  </si>
  <si>
    <t>Prado Classic Z / Prado Universal Z</t>
  </si>
  <si>
    <t>Температура,  ͦС</t>
  </si>
  <si>
    <r>
      <rPr>
        <b/>
        <sz val="12"/>
        <color indexed="8"/>
        <rFont val="Calibri"/>
        <family val="2"/>
        <charset val="204"/>
      </rPr>
      <t>t</t>
    </r>
    <r>
      <rPr>
        <sz val="8"/>
        <color indexed="8"/>
        <rFont val="Calibri"/>
        <family val="2"/>
        <charset val="204"/>
      </rPr>
      <t>1</t>
    </r>
  </si>
  <si>
    <r>
      <rPr>
        <b/>
        <sz val="12"/>
        <color indexed="8"/>
        <rFont val="Calibri"/>
        <family val="2"/>
        <charset val="204"/>
      </rPr>
      <t>t</t>
    </r>
    <r>
      <rPr>
        <sz val="8"/>
        <color indexed="8"/>
        <rFont val="Calibri"/>
        <family val="2"/>
        <charset val="204"/>
      </rPr>
      <t>2</t>
    </r>
  </si>
  <si>
    <r>
      <rPr>
        <b/>
        <sz val="12"/>
        <color indexed="8"/>
        <rFont val="Calibri"/>
        <family val="2"/>
        <charset val="204"/>
      </rPr>
      <t>t</t>
    </r>
    <r>
      <rPr>
        <sz val="8"/>
        <color indexed="8"/>
        <rFont val="Calibri"/>
        <family val="2"/>
        <charset val="204"/>
      </rPr>
      <t>i</t>
    </r>
  </si>
  <si>
    <t>ΔT</t>
  </si>
  <si>
    <t>Номинальный поток "PRADO Classic" и "PRADO Universal"</t>
  </si>
  <si>
    <t>Номинальный поток "PRADO Classic Z" и "PRADO Universal Z"</t>
  </si>
  <si>
    <t>Тип 10</t>
  </si>
  <si>
    <t>Тип 11</t>
  </si>
  <si>
    <t>Тип 20</t>
  </si>
  <si>
    <t>Тип 21</t>
  </si>
  <si>
    <t>Тип 22</t>
  </si>
  <si>
    <t>Тип 30</t>
  </si>
  <si>
    <t>Тип 33</t>
  </si>
  <si>
    <t>Длина [mm]</t>
  </si>
  <si>
    <t>Высота [mm]</t>
  </si>
  <si>
    <t>Тип 10 Z</t>
  </si>
  <si>
    <t>Тип 20Z</t>
  </si>
  <si>
    <t>Тип 30Z</t>
  </si>
  <si>
    <t>Длинна [mm]</t>
  </si>
  <si>
    <t>Тип 20 V</t>
  </si>
  <si>
    <t>Тип 30 V</t>
  </si>
  <si>
    <t>Тип 10 V</t>
  </si>
  <si>
    <t>Высота радиатора (мм)</t>
  </si>
  <si>
    <t>Номинальный поток "PRADO Classic V"</t>
  </si>
  <si>
    <t>Тепловой расчёт радиаторов PRADO</t>
  </si>
  <si>
    <t>PRADO Classic и PRADO Universal</t>
  </si>
  <si>
    <t>PRADO Classic Z и PRADO Universal Z</t>
  </si>
  <si>
    <t>PRADO Classic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</si>
</sst>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charset val="204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i/>
      <sz val="26"/>
      <color indexed="8"/>
      <name val="Bookman Old Style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0"/>
      <color theme="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50"/>
        <bgColor indexed="51"/>
      </patternFill>
    </fill>
    <fill>
      <patternFill patternType="solid">
        <fgColor indexed="60"/>
        <bgColor indexed="25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1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7">
    <xf numFmtId="0" fontId="0" fillId="0" borderId="0" xfId="0"/>
    <xf numFmtId="1" fontId="3" fillId="0" borderId="0" xfId="0" applyNumberFormat="1" applyFont="1" applyBorder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3" fillId="2" borderId="0" xfId="0" applyFont="1" applyFill="1" applyProtection="1">
      <protection locked="0"/>
    </xf>
    <xf numFmtId="0" fontId="3" fillId="3" borderId="0" xfId="0" applyNumberFormat="1" applyFont="1" applyFill="1" applyProtection="1">
      <protection locked="0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3" fillId="0" borderId="4" xfId="0" applyNumberFormat="1" applyFont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hidden="1"/>
    </xf>
    <xf numFmtId="1" fontId="3" fillId="0" borderId="6" xfId="0" applyNumberFormat="1" applyFont="1" applyBorder="1" applyAlignment="1" applyProtection="1">
      <alignment horizontal="center" vertical="center"/>
      <protection hidden="1"/>
    </xf>
    <xf numFmtId="1" fontId="3" fillId="0" borderId="7" xfId="0" applyNumberFormat="1" applyFont="1" applyBorder="1" applyAlignment="1" applyProtection="1">
      <alignment horizontal="center" vertical="center"/>
      <protection hidden="1"/>
    </xf>
    <xf numFmtId="1" fontId="3" fillId="0" borderId="8" xfId="0" applyNumberFormat="1" applyFont="1" applyBorder="1" applyAlignment="1" applyProtection="1">
      <alignment horizontal="center" vertical="center"/>
      <protection hidden="1"/>
    </xf>
    <xf numFmtId="1" fontId="3" fillId="0" borderId="9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0" fillId="7" borderId="14" xfId="0" applyNumberFormat="1" applyFill="1" applyBorder="1"/>
    <xf numFmtId="0" fontId="5" fillId="3" borderId="12" xfId="0" applyFont="1" applyFill="1" applyBorder="1" applyAlignment="1">
      <alignment horizontal="center" vertical="center"/>
    </xf>
    <xf numFmtId="1" fontId="0" fillId="7" borderId="18" xfId="0" applyNumberFormat="1" applyFill="1" applyBorder="1"/>
    <xf numFmtId="1" fontId="0" fillId="7" borderId="19" xfId="0" applyNumberFormat="1" applyFill="1" applyBorder="1"/>
    <xf numFmtId="1" fontId="0" fillId="7" borderId="20" xfId="0" applyNumberFormat="1" applyFill="1" applyBorder="1"/>
    <xf numFmtId="1" fontId="0" fillId="7" borderId="21" xfId="0" applyNumberFormat="1" applyFill="1" applyBorder="1"/>
    <xf numFmtId="1" fontId="0" fillId="7" borderId="22" xfId="0" applyNumberFormat="1" applyFill="1" applyBorder="1"/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0" fillId="0" borderId="0" xfId="0" applyBorder="1"/>
    <xf numFmtId="0" fontId="5" fillId="3" borderId="31" xfId="0" applyFont="1" applyFill="1" applyBorder="1" applyAlignment="1">
      <alignment horizontal="center" vertical="center"/>
    </xf>
    <xf numFmtId="1" fontId="0" fillId="7" borderId="32" xfId="0" applyNumberFormat="1" applyFill="1" applyBorder="1"/>
    <xf numFmtId="1" fontId="12" fillId="9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3" fillId="0" borderId="0" xfId="0" applyNumberFormat="1" applyFont="1"/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" fontId="3" fillId="0" borderId="14" xfId="0" applyNumberFormat="1" applyFont="1" applyBorder="1"/>
    <xf numFmtId="1" fontId="3" fillId="0" borderId="37" xfId="0" applyNumberFormat="1" applyFont="1" applyBorder="1"/>
    <xf numFmtId="1" fontId="3" fillId="0" borderId="38" xfId="0" applyNumberFormat="1" applyFont="1" applyBorder="1"/>
    <xf numFmtId="1" fontId="3" fillId="0" borderId="39" xfId="0" applyNumberFormat="1" applyFont="1" applyBorder="1"/>
    <xf numFmtId="1" fontId="3" fillId="0" borderId="18" xfId="0" applyNumberFormat="1" applyFont="1" applyBorder="1"/>
    <xf numFmtId="1" fontId="3" fillId="0" borderId="40" xfId="0" applyNumberFormat="1" applyFont="1" applyBorder="1"/>
    <xf numFmtId="1" fontId="3" fillId="0" borderId="19" xfId="0" applyNumberFormat="1" applyFont="1" applyBorder="1"/>
    <xf numFmtId="1" fontId="3" fillId="0" borderId="20" xfId="0" applyNumberFormat="1" applyFont="1" applyBorder="1"/>
    <xf numFmtId="1" fontId="3" fillId="0" borderId="41" xfId="0" applyNumberFormat="1" applyFont="1" applyBorder="1"/>
    <xf numFmtId="0" fontId="5" fillId="4" borderId="17" xfId="0" applyFont="1" applyFill="1" applyBorder="1" applyAlignment="1" applyProtection="1">
      <alignment horizontal="center"/>
      <protection locked="0"/>
    </xf>
    <xf numFmtId="0" fontId="5" fillId="4" borderId="17" xfId="0" applyNumberFormat="1" applyFont="1" applyFill="1" applyBorder="1" applyAlignment="1" applyProtection="1">
      <alignment horizont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/>
    </xf>
    <xf numFmtId="0" fontId="15" fillId="10" borderId="29" xfId="0" applyFont="1" applyFill="1" applyBorder="1" applyAlignment="1">
      <alignment horizontal="center"/>
    </xf>
    <xf numFmtId="0" fontId="15" fillId="10" borderId="30" xfId="0" applyFont="1" applyFill="1" applyBorder="1" applyAlignment="1">
      <alignment horizontal="center"/>
    </xf>
    <xf numFmtId="0" fontId="15" fillId="12" borderId="28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center"/>
    </xf>
    <xf numFmtId="0" fontId="3" fillId="12" borderId="30" xfId="0" applyFont="1" applyFill="1" applyBorder="1" applyAlignment="1">
      <alignment horizontal="center"/>
    </xf>
    <xf numFmtId="0" fontId="15" fillId="11" borderId="28" xfId="0" applyFont="1" applyFill="1" applyBorder="1" applyAlignment="1">
      <alignment horizontal="center"/>
    </xf>
    <xf numFmtId="0" fontId="15" fillId="11" borderId="29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1" fontId="12" fillId="9" borderId="33" xfId="0" applyNumberFormat="1" applyFont="1" applyFill="1" applyBorder="1" applyAlignment="1">
      <alignment horizontal="center" vertical="center"/>
    </xf>
    <xf numFmtId="1" fontId="12" fillId="9" borderId="34" xfId="0" applyNumberFormat="1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1" fontId="12" fillId="9" borderId="14" xfId="0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3">
    <cellStyle name="normální_KORADO_výkon 1" xfId="1"/>
    <cellStyle name="Обычный" xfId="0" builtinId="0"/>
    <cellStyle name="Обычный 2" xfId="2"/>
  </cellStyles>
  <dxfs count="39"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55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7"/>
  <sheetViews>
    <sheetView tabSelected="1" topLeftCell="N6" workbookViewId="0">
      <selection activeCell="AV27" sqref="AV27"/>
    </sheetView>
  </sheetViews>
  <sheetFormatPr defaultColWidth="9.140625" defaultRowHeight="15" zeroHeight="1" x14ac:dyDescent="0.25"/>
  <cols>
    <col min="1" max="44" width="6.7109375" customWidth="1"/>
    <col min="45" max="50" width="7.7109375" customWidth="1"/>
    <col min="51" max="51" width="9" customWidth="1"/>
    <col min="52" max="55" width="9" hidden="1" customWidth="1"/>
    <col min="56" max="83" width="9" style="1" hidden="1" customWidth="1"/>
    <col min="84" max="85" width="9" hidden="1" customWidth="1"/>
    <col min="86" max="97" width="9" style="1" hidden="1" customWidth="1"/>
    <col min="98" max="98" width="9" hidden="1" customWidth="1"/>
    <col min="99" max="99" width="14.85546875" hidden="1" customWidth="1"/>
    <col min="100" max="101" width="9" hidden="1" customWidth="1"/>
    <col min="102" max="136" width="0" hidden="1" customWidth="1"/>
  </cols>
  <sheetData>
    <row r="1" spans="1:99" hidden="1" x14ac:dyDescent="0.25">
      <c r="AX1" s="2"/>
      <c r="AY1" s="2" t="s">
        <v>0</v>
      </c>
      <c r="AZ1" s="2" t="s">
        <v>1</v>
      </c>
      <c r="BA1" s="2" t="s">
        <v>1</v>
      </c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H1"/>
      <c r="CI1"/>
      <c r="CJ1"/>
      <c r="CK1"/>
      <c r="CL1"/>
      <c r="CM1"/>
      <c r="CN1"/>
      <c r="CO1"/>
      <c r="CP1"/>
      <c r="CQ1"/>
      <c r="CR1"/>
      <c r="CS1"/>
    </row>
    <row r="2" spans="1:99" hidden="1" x14ac:dyDescent="0.25">
      <c r="AX2" s="2"/>
      <c r="AY2" s="2" t="s">
        <v>2</v>
      </c>
      <c r="AZ2" s="2">
        <v>400</v>
      </c>
      <c r="BA2" s="2">
        <v>300</v>
      </c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H2"/>
      <c r="CI2"/>
      <c r="CJ2"/>
      <c r="CK2"/>
      <c r="CL2"/>
      <c r="CM2"/>
      <c r="CN2"/>
      <c r="CO2"/>
      <c r="CP2"/>
      <c r="CQ2"/>
      <c r="CR2"/>
      <c r="CS2"/>
    </row>
    <row r="3" spans="1:99" hidden="1" x14ac:dyDescent="0.25">
      <c r="AX3" s="2"/>
      <c r="AY3" s="3">
        <v>1</v>
      </c>
      <c r="AZ3" s="2">
        <v>500</v>
      </c>
      <c r="BA3">
        <v>400</v>
      </c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H3"/>
      <c r="CI3"/>
      <c r="CJ3"/>
      <c r="CK3"/>
      <c r="CL3"/>
      <c r="CM3"/>
      <c r="CN3"/>
      <c r="CO3"/>
      <c r="CP3"/>
      <c r="CQ3"/>
      <c r="CR3"/>
      <c r="CS3"/>
    </row>
    <row r="4" spans="1:99" hidden="1" x14ac:dyDescent="0.25">
      <c r="AX4" s="2"/>
      <c r="AY4" s="2"/>
      <c r="AZ4" s="2">
        <v>600</v>
      </c>
      <c r="BA4" s="2">
        <v>500</v>
      </c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H4"/>
      <c r="CI4"/>
      <c r="CJ4"/>
      <c r="CK4"/>
      <c r="CL4"/>
      <c r="CM4"/>
      <c r="CN4"/>
      <c r="CO4"/>
      <c r="CP4"/>
      <c r="CQ4"/>
      <c r="CR4"/>
      <c r="CS4"/>
    </row>
    <row r="5" spans="1:99" hidden="1" x14ac:dyDescent="0.25">
      <c r="AX5" s="2"/>
      <c r="AY5" s="2"/>
      <c r="AZ5" s="2">
        <v>700</v>
      </c>
      <c r="BA5" s="2">
        <v>600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H5"/>
      <c r="CI5"/>
      <c r="CJ5"/>
      <c r="CK5"/>
      <c r="CL5"/>
      <c r="CM5"/>
      <c r="CN5"/>
      <c r="CO5"/>
      <c r="CP5"/>
      <c r="CQ5"/>
      <c r="CR5"/>
      <c r="CS5"/>
    </row>
    <row r="6" spans="1:99" ht="33" x14ac:dyDescent="0.45">
      <c r="F6" s="4" t="s">
        <v>28</v>
      </c>
      <c r="AX6" s="2"/>
      <c r="AY6" s="2"/>
      <c r="AZ6" s="2">
        <v>800</v>
      </c>
      <c r="BA6" s="5">
        <v>1</v>
      </c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H6"/>
      <c r="CI6"/>
      <c r="CJ6"/>
      <c r="CK6"/>
      <c r="CL6"/>
      <c r="CM6"/>
      <c r="CN6"/>
      <c r="CO6"/>
      <c r="CP6"/>
      <c r="CQ6"/>
      <c r="CR6"/>
      <c r="CS6"/>
    </row>
    <row r="7" spans="1:9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900</v>
      </c>
      <c r="BA7" s="6" t="str">
        <f>INDEX(BA1:BA5,BA6)</f>
        <v>Всё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/>
      <c r="CC7"/>
      <c r="CD7"/>
      <c r="CE7"/>
      <c r="CH7"/>
      <c r="CI7"/>
      <c r="CJ7"/>
      <c r="CK7"/>
      <c r="CL7"/>
      <c r="CM7"/>
      <c r="CN7"/>
      <c r="CO7"/>
      <c r="CP7"/>
      <c r="CQ7"/>
      <c r="CR7"/>
      <c r="CS7"/>
    </row>
    <row r="8" spans="1:99" x14ac:dyDescent="0.25">
      <c r="A8" s="99"/>
      <c r="B8" s="99"/>
      <c r="C8" s="99"/>
      <c r="D8" s="99"/>
      <c r="E8" s="2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>
        <v>1000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/>
      <c r="CC8"/>
      <c r="CD8"/>
      <c r="CE8"/>
      <c r="CH8"/>
      <c r="CI8"/>
      <c r="CJ8"/>
      <c r="CK8"/>
      <c r="CL8"/>
      <c r="CM8"/>
      <c r="CN8"/>
      <c r="CO8"/>
      <c r="CP8"/>
      <c r="CQ8"/>
      <c r="CR8"/>
      <c r="CS8"/>
    </row>
    <row r="9" spans="1:99" x14ac:dyDescent="0.25">
      <c r="A9" s="99"/>
      <c r="B9" s="99"/>
      <c r="C9" s="99"/>
      <c r="D9" s="99"/>
      <c r="E9" s="2"/>
      <c r="F9" s="46"/>
      <c r="G9" s="46"/>
      <c r="H9" s="46"/>
      <c r="I9" s="46"/>
      <c r="J9" s="46"/>
      <c r="K9" s="46"/>
      <c r="L9" s="46"/>
      <c r="M9" s="4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>
        <v>1100</v>
      </c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/>
      <c r="CC9"/>
      <c r="CD9"/>
      <c r="CE9"/>
      <c r="CH9"/>
      <c r="CI9"/>
      <c r="CJ9"/>
      <c r="CK9"/>
      <c r="CL9"/>
      <c r="CM9"/>
      <c r="CN9"/>
      <c r="CO9"/>
      <c r="CP9"/>
      <c r="CQ9"/>
      <c r="CR9"/>
      <c r="CS9"/>
    </row>
    <row r="10" spans="1:99" ht="15.75" thickBot="1" x14ac:dyDescent="0.3">
      <c r="A10" s="2"/>
      <c r="B10" s="2"/>
      <c r="C10" s="2"/>
      <c r="D10" s="2"/>
      <c r="E10" s="2"/>
      <c r="F10" s="46"/>
      <c r="G10" s="46"/>
      <c r="H10" s="46"/>
      <c r="I10" s="46"/>
      <c r="J10" s="46"/>
      <c r="K10" s="46"/>
      <c r="L10" s="46"/>
      <c r="M10" s="4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>
        <v>1200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/>
      <c r="CC10"/>
      <c r="CD10"/>
      <c r="CE10"/>
      <c r="CH10"/>
      <c r="CI10"/>
      <c r="CJ10"/>
      <c r="CK10"/>
      <c r="CL10"/>
      <c r="CM10"/>
      <c r="CN10"/>
      <c r="CO10"/>
      <c r="CP10"/>
      <c r="CQ10"/>
      <c r="CR10"/>
      <c r="CS10"/>
    </row>
    <row r="11" spans="1:99" ht="15.75" thickBot="1" x14ac:dyDescent="0.3">
      <c r="A11" s="100" t="s">
        <v>3</v>
      </c>
      <c r="B11" s="100"/>
      <c r="C11" s="100"/>
      <c r="D11" s="100"/>
      <c r="E11" s="2"/>
      <c r="F11" s="46"/>
      <c r="G11" s="46"/>
      <c r="H11" s="46"/>
      <c r="I11" s="46"/>
      <c r="J11" s="46"/>
      <c r="K11" s="46"/>
      <c r="L11" s="46"/>
      <c r="M11" s="4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>
        <v>1300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/>
      <c r="CC11"/>
      <c r="CD11"/>
      <c r="CE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9" ht="16.5" thickBot="1" x14ac:dyDescent="0.3">
      <c r="A12" s="7" t="s">
        <v>4</v>
      </c>
      <c r="B12" s="7" t="s">
        <v>5</v>
      </c>
      <c r="C12" s="7" t="s">
        <v>6</v>
      </c>
      <c r="D12" s="7" t="s">
        <v>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>
        <v>1400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/>
      <c r="CC12"/>
      <c r="CD12"/>
      <c r="CE12"/>
      <c r="CH12"/>
      <c r="CI12"/>
      <c r="CJ12"/>
      <c r="CK12"/>
      <c r="CL12"/>
      <c r="CM12"/>
      <c r="CN12"/>
      <c r="CO12"/>
      <c r="CP12"/>
      <c r="CQ12"/>
      <c r="CR12"/>
      <c r="CS12"/>
    </row>
    <row r="13" spans="1:99" ht="15.75" thickBot="1" x14ac:dyDescent="0.3">
      <c r="A13" s="8">
        <v>95</v>
      </c>
      <c r="B13" s="64">
        <v>85</v>
      </c>
      <c r="C13" s="64">
        <v>20</v>
      </c>
      <c r="D13" s="65">
        <f>(A13+B13)/2-C13</f>
        <v>70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>
        <v>1500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/>
      <c r="CC13"/>
      <c r="CD13"/>
      <c r="CE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1:99" ht="16.5" thickBot="1" x14ac:dyDescent="0.3">
      <c r="A14" s="2"/>
      <c r="B14" s="77" t="s">
        <v>29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2"/>
      <c r="AE14" s="71" t="s">
        <v>30</v>
      </c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3"/>
      <c r="AQ14" s="2"/>
      <c r="AR14" s="2"/>
      <c r="AS14" s="74" t="s">
        <v>31</v>
      </c>
      <c r="AT14" s="75"/>
      <c r="AU14" s="75"/>
      <c r="AV14" s="75"/>
      <c r="AW14" s="75"/>
      <c r="AX14" s="76"/>
      <c r="AY14" s="2"/>
      <c r="AZ14" s="2">
        <v>1600</v>
      </c>
      <c r="BA14" s="2"/>
      <c r="BB14" s="2"/>
      <c r="BC14" s="2"/>
      <c r="BD14" s="2" t="s">
        <v>8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/>
      <c r="CC14"/>
      <c r="CD14"/>
      <c r="CE14"/>
      <c r="CG14" s="2"/>
      <c r="CH14" s="2" t="s">
        <v>9</v>
      </c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9" ht="15.75" thickBot="1" x14ac:dyDescent="0.3">
      <c r="A15" s="9"/>
      <c r="B15" s="82" t="s">
        <v>10</v>
      </c>
      <c r="C15" s="82"/>
      <c r="D15" s="82"/>
      <c r="E15" s="82"/>
      <c r="F15" s="82" t="s">
        <v>11</v>
      </c>
      <c r="G15" s="82"/>
      <c r="H15" s="82"/>
      <c r="I15" s="82"/>
      <c r="J15" s="82" t="s">
        <v>12</v>
      </c>
      <c r="K15" s="82"/>
      <c r="L15" s="82"/>
      <c r="M15" s="82"/>
      <c r="N15" s="82" t="s">
        <v>13</v>
      </c>
      <c r="O15" s="82"/>
      <c r="P15" s="82"/>
      <c r="Q15" s="82"/>
      <c r="R15" s="82" t="s">
        <v>14</v>
      </c>
      <c r="S15" s="82"/>
      <c r="T15" s="82"/>
      <c r="U15" s="82"/>
      <c r="V15" s="82" t="s">
        <v>15</v>
      </c>
      <c r="W15" s="82"/>
      <c r="X15" s="82"/>
      <c r="Y15" s="82"/>
      <c r="Z15" s="82" t="s">
        <v>16</v>
      </c>
      <c r="AA15" s="82"/>
      <c r="AB15" s="82"/>
      <c r="AC15" s="83"/>
      <c r="AD15" s="45"/>
      <c r="AE15" s="82" t="s">
        <v>19</v>
      </c>
      <c r="AF15" s="82"/>
      <c r="AG15" s="82"/>
      <c r="AH15" s="82"/>
      <c r="AI15" s="82" t="s">
        <v>20</v>
      </c>
      <c r="AJ15" s="82"/>
      <c r="AK15" s="82"/>
      <c r="AL15" s="82"/>
      <c r="AM15" s="82" t="s">
        <v>21</v>
      </c>
      <c r="AN15" s="82"/>
      <c r="AO15" s="82"/>
      <c r="AP15" s="83"/>
      <c r="AQ15" s="86"/>
      <c r="AR15" s="87"/>
      <c r="AS15" s="92" t="s">
        <v>25</v>
      </c>
      <c r="AT15" s="93"/>
      <c r="AU15" s="92" t="s">
        <v>23</v>
      </c>
      <c r="AV15" s="93"/>
      <c r="AW15" s="94" t="s">
        <v>24</v>
      </c>
      <c r="AX15" s="95"/>
      <c r="AY15" s="2"/>
      <c r="AZ15" s="2">
        <v>1700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/>
      <c r="CC15"/>
      <c r="CD15"/>
      <c r="CE15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U15" t="s">
        <v>27</v>
      </c>
    </row>
    <row r="16" spans="1:99" ht="15.75" customHeight="1" thickBot="1" x14ac:dyDescent="0.3">
      <c r="A16" s="101" t="s">
        <v>17</v>
      </c>
      <c r="B16" s="102" t="s">
        <v>18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1" t="s">
        <v>17</v>
      </c>
      <c r="AE16" s="105" t="s">
        <v>18</v>
      </c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84" t="s">
        <v>17</v>
      </c>
      <c r="AR16" s="103" t="s">
        <v>18</v>
      </c>
      <c r="AS16" s="89" t="s">
        <v>22</v>
      </c>
      <c r="AT16" s="90"/>
      <c r="AU16" s="90"/>
      <c r="AV16" s="90"/>
      <c r="AW16" s="90"/>
      <c r="AX16" s="91"/>
      <c r="AY16" s="2"/>
      <c r="AZ16" s="2">
        <v>1800</v>
      </c>
      <c r="BA16" s="2"/>
      <c r="BB16" s="2"/>
      <c r="BC16" s="10"/>
      <c r="BD16" s="96" t="s">
        <v>10</v>
      </c>
      <c r="BE16" s="96"/>
      <c r="BF16" s="96"/>
      <c r="BG16" s="96"/>
      <c r="BH16" s="96" t="s">
        <v>11</v>
      </c>
      <c r="BI16" s="96"/>
      <c r="BJ16" s="96"/>
      <c r="BK16" s="96"/>
      <c r="BL16" s="96" t="s">
        <v>12</v>
      </c>
      <c r="BM16" s="96"/>
      <c r="BN16" s="96"/>
      <c r="BO16" s="96"/>
      <c r="BP16" s="96" t="s">
        <v>13</v>
      </c>
      <c r="BQ16" s="96"/>
      <c r="BR16" s="96"/>
      <c r="BS16" s="96"/>
      <c r="BT16" s="96" t="s">
        <v>14</v>
      </c>
      <c r="BU16" s="96"/>
      <c r="BV16" s="96"/>
      <c r="BW16" s="96"/>
      <c r="BX16" s="96" t="s">
        <v>15</v>
      </c>
      <c r="BY16" s="96"/>
      <c r="BZ16" s="96"/>
      <c r="CA16" s="96"/>
      <c r="CB16" s="96" t="s">
        <v>16</v>
      </c>
      <c r="CC16" s="96"/>
      <c r="CD16" s="96"/>
      <c r="CE16" s="96"/>
      <c r="CF16" s="12"/>
      <c r="CG16" s="13"/>
      <c r="CH16" s="96" t="s">
        <v>10</v>
      </c>
      <c r="CI16" s="96"/>
      <c r="CJ16" s="96"/>
      <c r="CK16" s="11"/>
      <c r="CL16" s="96" t="s">
        <v>12</v>
      </c>
      <c r="CM16" s="96"/>
      <c r="CN16" s="96"/>
      <c r="CO16" s="96"/>
      <c r="CP16" s="96" t="s">
        <v>15</v>
      </c>
      <c r="CQ16" s="96"/>
      <c r="CR16" s="96"/>
      <c r="CS16" s="96"/>
    </row>
    <row r="17" spans="1:105" ht="15.75" customHeight="1" thickBot="1" x14ac:dyDescent="0.3">
      <c r="A17" s="101"/>
      <c r="B17" s="14">
        <v>300</v>
      </c>
      <c r="C17" s="14">
        <v>400</v>
      </c>
      <c r="D17" s="14">
        <v>500</v>
      </c>
      <c r="E17" s="14">
        <v>600</v>
      </c>
      <c r="F17" s="14">
        <v>300</v>
      </c>
      <c r="G17" s="14">
        <v>400</v>
      </c>
      <c r="H17" s="14">
        <v>500</v>
      </c>
      <c r="I17" s="14">
        <v>600</v>
      </c>
      <c r="J17" s="14">
        <v>300</v>
      </c>
      <c r="K17" s="14">
        <v>400</v>
      </c>
      <c r="L17" s="14">
        <v>500</v>
      </c>
      <c r="M17" s="14">
        <v>600</v>
      </c>
      <c r="N17" s="14">
        <v>300</v>
      </c>
      <c r="O17" s="14">
        <v>400</v>
      </c>
      <c r="P17" s="14">
        <v>500</v>
      </c>
      <c r="Q17" s="14">
        <v>600</v>
      </c>
      <c r="R17" s="14">
        <v>300</v>
      </c>
      <c r="S17" s="14">
        <v>400</v>
      </c>
      <c r="T17" s="14">
        <v>500</v>
      </c>
      <c r="U17" s="14">
        <v>600</v>
      </c>
      <c r="V17" s="14">
        <v>300</v>
      </c>
      <c r="W17" s="14">
        <v>400</v>
      </c>
      <c r="X17" s="14">
        <v>500</v>
      </c>
      <c r="Y17" s="14">
        <v>600</v>
      </c>
      <c r="Z17" s="14">
        <v>300</v>
      </c>
      <c r="AA17" s="14">
        <v>400</v>
      </c>
      <c r="AB17" s="14">
        <v>500</v>
      </c>
      <c r="AC17" s="35">
        <v>600</v>
      </c>
      <c r="AD17" s="101"/>
      <c r="AE17" s="41">
        <v>300</v>
      </c>
      <c r="AF17" s="42">
        <v>400</v>
      </c>
      <c r="AG17" s="42">
        <v>500</v>
      </c>
      <c r="AH17" s="43">
        <v>600</v>
      </c>
      <c r="AI17" s="44">
        <v>300</v>
      </c>
      <c r="AJ17" s="42">
        <v>400</v>
      </c>
      <c r="AK17" s="42">
        <v>500</v>
      </c>
      <c r="AL17" s="42">
        <v>600</v>
      </c>
      <c r="AM17" s="43">
        <v>300</v>
      </c>
      <c r="AN17" s="41">
        <v>400</v>
      </c>
      <c r="AO17" s="42">
        <v>500</v>
      </c>
      <c r="AP17" s="47">
        <v>600</v>
      </c>
      <c r="AQ17" s="85"/>
      <c r="AR17" s="104"/>
      <c r="AS17" s="53">
        <v>300</v>
      </c>
      <c r="AT17" s="54">
        <v>500</v>
      </c>
      <c r="AU17" s="53">
        <v>300</v>
      </c>
      <c r="AV17" s="54">
        <v>500</v>
      </c>
      <c r="AW17" s="53">
        <v>300</v>
      </c>
      <c r="AX17" s="54">
        <v>500</v>
      </c>
      <c r="AY17" s="2"/>
      <c r="AZ17" s="2">
        <v>1900</v>
      </c>
      <c r="BA17" s="2"/>
      <c r="BB17" s="2"/>
      <c r="BC17" s="97" t="s">
        <v>17</v>
      </c>
      <c r="BD17" s="98" t="s">
        <v>18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15"/>
      <c r="CG17" s="97" t="s">
        <v>17</v>
      </c>
      <c r="CH17" s="98" t="s">
        <v>18</v>
      </c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U17" s="88" t="s">
        <v>26</v>
      </c>
      <c r="CV17" s="80" t="s">
        <v>10</v>
      </c>
      <c r="CW17" s="81"/>
      <c r="CX17" s="80" t="s">
        <v>12</v>
      </c>
      <c r="CY17" s="81"/>
      <c r="CZ17" s="80" t="s">
        <v>15</v>
      </c>
      <c r="DA17" s="81"/>
    </row>
    <row r="18" spans="1:105" ht="15" customHeight="1" thickBot="1" x14ac:dyDescent="0.3">
      <c r="A18" s="16">
        <v>400</v>
      </c>
      <c r="B18" s="17">
        <f t="shared" ref="B18:B39" si="0">IF(AND(OR($BA$6=1,$BA$7=B$17),AND(OR($AZ$24=1,$A18&gt;=$AZ$26),OR($AZ$25=1,$A18&lt;=$AZ$27))),IF($AY$3=1,BD19,CH19)*POWER($D$13/70,1.26),0)</f>
        <v>251</v>
      </c>
      <c r="C18" s="17">
        <f t="shared" ref="C18:C39" si="1">IF(AND(OR($BA$6=1,$BA$7=C$17),AND(OR($AZ$24=1,$A18&gt;=$AZ$26),OR($AZ$25=1,$A18&lt;=$AZ$27))),IF($AY$3=1,BE19,CI19)*POWER($D$13/70,1.29),0)</f>
        <v>309</v>
      </c>
      <c r="D18" s="17">
        <f t="shared" ref="D18:D39" si="2">IF(AND(OR($BA$6=1,$BA$7=D$17),AND(OR($AZ$24=1,$A18&gt;=$AZ$26),OR($AZ$25=1,$A18&lt;=$AZ$27))),IF($AY$3=1,BF19,CJ19)*POWER($D$13/70,1.26),0)</f>
        <v>368</v>
      </c>
      <c r="E18" s="18">
        <f t="shared" ref="E18:E39" si="3">IF(AND(OR($BA$6=1,$BA$7=E$17),AND(OR($AZ$24=1,$A18&gt;=$AZ$26),OR($AZ$25=1,$A18&lt;=$AZ$27))),IF($AY$3=1,BG19,CK19)*POWER($D$13/70,1.29),0)</f>
        <v>439</v>
      </c>
      <c r="F18" s="17">
        <f>IF(AND(OR($BA$6=1,$BA$7=F$17),AND(OR($AZ$24=1,$A18&gt;=$AZ$26),OR($AZ$25=1,$A18&lt;=$AZ$27))),IF($AY$3=1,BH19,#REF!)*POWER($D$13/70,1.26),0)</f>
        <v>353</v>
      </c>
      <c r="G18" s="17">
        <f>IF(AND(OR($BA$6=1,$BA$7=G$17),AND(OR($AZ$24=1,$A18&gt;=$AZ$26),OR($AZ$25=1,$A18&lt;=$AZ$27))),IF($AY$3=1,BI19,#REF!)*POWER($D$13/70,1.27),0)</f>
        <v>448</v>
      </c>
      <c r="H18" s="17">
        <f>IF(AND(OR($BA$6=1,$BA$7=H$17),AND(OR($AZ$24=1,$A18&gt;=$AZ$26),OR($AZ$25=1,$A18&lt;=$AZ$27))),IF($AY$3=1,BJ19,#REF!)*POWER($D$13/70,1.3),0)</f>
        <v>543</v>
      </c>
      <c r="I18" s="18">
        <f>IF(AND(OR($BA$6=1,$BA$7=I$17),AND(OR($AZ$24=1,$A18&gt;=$AZ$26),OR($AZ$25=1,$A18&lt;=$AZ$27))),IF($AY$3=1,BK19,#REF!)*POWER($D$13/70,1.26),0)</f>
        <v>638</v>
      </c>
      <c r="J18" s="17">
        <f t="shared" ref="J18:J39" si="4">IF(AND(OR($BA$6=1,$BA$7=J$17),AND(OR($AZ$24=1,$A18&gt;=$AZ$26),OR($AZ$25=1,$A18&lt;=$AZ$27))),IF($AY$3=1,BL19,CL19)*POWER($D$13/70,1.28),0)</f>
        <v>405</v>
      </c>
      <c r="K18" s="17">
        <f t="shared" ref="K18:K39" si="5">IF(AND(OR($BA$6=1,$BA$7=K$17),AND(OR($AZ$24=1,$A18&gt;=$AZ$26),OR($AZ$25=1,$A18&lt;=$AZ$27))),IF($AY$3=1,BM19,CM19)*POWER($D$13/70,IF($AY$3=1,1.27,1.29)),0)</f>
        <v>497</v>
      </c>
      <c r="L18" s="17">
        <f t="shared" ref="L18:L39" si="6">IF(AND(OR($BA$6=1,$BA$7=L$17),AND(OR($AZ$24=1,$A18&gt;=$AZ$26),OR($AZ$25=1,$A18&lt;=$AZ$27))),IF($AY$3=1,BN19,CN19)*POWER($D$13/70,1.28),0)</f>
        <v>589</v>
      </c>
      <c r="M18" s="18">
        <f t="shared" ref="M18:M39" si="7">IF(AND(OR($BA$6=1,$BA$7=M$17),AND(OR($AZ$24=1,$A18&gt;=$AZ$26),OR($AZ$25=1,$A18&lt;=$AZ$27))),IF($AY$3=1,BO19,CO19)*POWER($D$13/70,IF($AY$3=1,1.29,1.3)),0)</f>
        <v>681</v>
      </c>
      <c r="N18" s="17">
        <f>IF(AND(OR($BA$6=1,$BA$7=N$17),AND(OR($AZ$24=1,$A18&gt;=$AZ$26),OR($AZ$25=1,$A18&lt;=$AZ$27))),IF($AY$3=1,BP19,#REF!)*POWER($D$13/70,1.3),0)</f>
        <v>491</v>
      </c>
      <c r="O18" s="17">
        <f>IF(AND(OR($BA$6=1,$BA$7=O$17),AND(OR($AZ$24=1,$A18&gt;=$AZ$26),OR($AZ$25=1,$A18&lt;=$AZ$27))),IF($AY$3=1,BQ19,#REF!)*POWER($D$13/70,1.26),0)</f>
        <v>626</v>
      </c>
      <c r="P18" s="17">
        <f>IF(AND(OR($BA$6=1,$BA$7=P$17),AND(OR($AZ$24=1,$A18&gt;=$AZ$26),OR($AZ$25=1,$A18&lt;=$AZ$27))),IF($AY$3=1,BR19,#REF!)*POWER($D$13/70,1.3),0)</f>
        <v>737</v>
      </c>
      <c r="Q18" s="18">
        <f>IF(AND(OR($BA$6=1,$BA$7=Q$17),AND(OR($AZ$24=1,$A18&gt;=$AZ$26),OR($AZ$25=1,$A18&lt;=$AZ$27))),IF($AY$3=1,BS19,#REF!)*POWER($D$13/70,1.28),0)</f>
        <v>861</v>
      </c>
      <c r="R18" s="17">
        <f>IF(AND(OR($BA$6=1,$BA$7=R$17),AND(OR($AZ$24=1,$A18&gt;=$AZ$26),OR($AZ$25=1,$A18&lt;=$AZ$27))),IF($AY$3=1,BT19,#REF!)*POWER($D$13/70,1.3),0)</f>
        <v>621</v>
      </c>
      <c r="S18" s="17">
        <f>IF(AND(OR($BA$6=1,$BA$7=S$17),AND(OR($AZ$24=1,$A18&gt;=$AZ$26),OR($AZ$25=1,$A18&lt;=$AZ$27))),IF($AY$3=1,BU19,#REF!)*POWER($D$13/70,1.25),0)</f>
        <v>773</v>
      </c>
      <c r="T18" s="17">
        <f>IF(AND(OR($BA$6=1,$BA$7=T$17),AND(OR($AZ$24=1,$A18&gt;=$AZ$26),OR($AZ$25=1,$A18&lt;=$AZ$27))),IF($AY$3=1,BV19,#REF!)*POWER($D$13/70,1.3),0)</f>
        <v>926</v>
      </c>
      <c r="U18" s="18">
        <f>IF(AND(OR($BA$6=1,$BA$7=U$17),AND(OR($AZ$24=1,$A18&gt;=$AZ$26),OR($AZ$25=1,$A18&lt;=$AZ$27))),IF($AY$3=1,BW19,#REF!)*POWER($D$13/70,1.26),0)</f>
        <v>1067</v>
      </c>
      <c r="V18" s="17">
        <f t="shared" ref="V18:V39" si="8">IF(AND(OR($BA$6=1,$BA$7=V$17),AND(OR($AZ$24=1,$A18&gt;=$AZ$26),OR($AZ$25=1,$A18&lt;=$AZ$27))),IF($AY$3=1,BX19,CP19)*POWER($D$13/70,1.3),0)</f>
        <v>582</v>
      </c>
      <c r="W18" s="17">
        <f t="shared" ref="W18:W39" si="9">IF(AND(OR($BA$6=1,$BA$7=W$17),AND(OR($AZ$24=1,$A18&gt;=$AZ$26),OR($AZ$25=1,$A18&lt;=$AZ$27))),IF($AY$3=1,BY19,CQ19)*POWER($D$13/70,IF($AY$3=1,1.26,1.3)),0)</f>
        <v>729</v>
      </c>
      <c r="X18" s="17">
        <f t="shared" ref="X18:X39" si="10">IF(AND(OR($BA$6=1,$BA$7=X$17),AND(OR($AZ$24=1,$A18&gt;=$AZ$26),OR($AZ$25=1,$A18&lt;=$AZ$27))),IF($AY$3=1,BZ19,CR19)*POWER($D$13/70,1.3),0)</f>
        <v>877</v>
      </c>
      <c r="Y18" s="18">
        <f t="shared" ref="Y18:Y39" si="11">IF(AND(OR($BA$6=1,$BA$7=Y$17),AND(OR($AZ$24=1,$A18&gt;=$AZ$26),OR($AZ$25=1,$A18&lt;=$AZ$27))),IF($AY$3=1,CA19,CS19)*POWER($D$13/70,IF($AY$3=1,1.29,1.32)),0)</f>
        <v>1024</v>
      </c>
      <c r="Z18" s="17">
        <f>IF(AND(OR($BA$6=1,$BA$7=Z$17),AND(OR($AZ$24=1,$A18&gt;=$AZ$26),OR($AZ$25=1,$A18&lt;=$AZ$27))),IF($AY$3=1,CB19,#REF!)*POWER($D$13/70,1.3),0)</f>
        <v>859</v>
      </c>
      <c r="AA18" s="17">
        <f>IF(AND(OR($BA$6=1,$BA$7=AA$17),AND(OR($AZ$24=1,$A18&gt;=$AZ$26),OR($AZ$25=1,$A18&lt;=$AZ$27))),IF($AY$3=1,CC19,#REF!)*POWER($D$13/70,1.27),0)</f>
        <v>1082</v>
      </c>
      <c r="AB18" s="17">
        <f>IF(AND(OR($BA$6=1,$BA$7=AB$17),AND(OR($AZ$24=1,$A18&gt;=$AZ$26),OR($AZ$25=1,$A18&lt;=$AZ$27))),IF($AY$3=1,CD19,#REF!)*POWER($D$13/70,1.3),0)</f>
        <v>1305</v>
      </c>
      <c r="AC18" s="30">
        <f>IF(AND(OR($BA$6=1,$BA$7=AC$17),AND(OR($AZ$24=1,$A18&gt;=$AZ$26),OR($AZ$25=1,$A18&lt;=$AZ$27))),IF($AY$3=1,CE19,#REF!)*POWER($D$13/70,1.27),0)</f>
        <v>1482</v>
      </c>
      <c r="AD18" s="32">
        <v>400</v>
      </c>
      <c r="AE18" s="39">
        <f>CH19*($D$13/70)^1.26</f>
        <v>251</v>
      </c>
      <c r="AF18" s="40">
        <f>CI19*($D$13/70)^1.29</f>
        <v>309</v>
      </c>
      <c r="AG18" s="40">
        <f>CJ19*($D$13/70)^1.26</f>
        <v>368</v>
      </c>
      <c r="AH18" s="40">
        <f>CK19*($D$13/70)^1.29</f>
        <v>439</v>
      </c>
      <c r="AI18" s="40">
        <f>CL19*($D$13/70)^1.28</f>
        <v>409</v>
      </c>
      <c r="AJ18" s="40">
        <f>CM19*($D$13/70)^1.29</f>
        <v>508</v>
      </c>
      <c r="AK18" s="40">
        <f>CN19*($D$13/70)^1.28</f>
        <v>608</v>
      </c>
      <c r="AL18" s="40">
        <f>CO19*($D$13/70)^1.3</f>
        <v>708</v>
      </c>
      <c r="AM18" s="40">
        <f>CP19*($D$13/70)^1.3</f>
        <v>600</v>
      </c>
      <c r="AN18" s="40">
        <f>CQ19*($D$13/70)^1.3</f>
        <v>739</v>
      </c>
      <c r="AO18" s="40">
        <f>CR19*($D$13/70)^1.3</f>
        <v>904</v>
      </c>
      <c r="AP18" s="48">
        <f>CS19*($D$13/70)^1.32</f>
        <v>1016</v>
      </c>
      <c r="AQ18" s="66">
        <v>400</v>
      </c>
      <c r="AR18" s="69">
        <v>700</v>
      </c>
      <c r="AS18" s="56">
        <f>CV19*($D$13/70)^1.291</f>
        <v>411</v>
      </c>
      <c r="AT18" s="57">
        <f>CW19*($D$13/70)^1.291</f>
        <v>632</v>
      </c>
      <c r="AU18" s="57">
        <f>CX19*($D$13/70)^1.298</f>
        <v>706</v>
      </c>
      <c r="AV18" s="57">
        <f>CY19*($D$13/70)^1.298</f>
        <v>960</v>
      </c>
      <c r="AW18" s="57">
        <f>CZ19*($D$13/70)^1.245</f>
        <v>872</v>
      </c>
      <c r="AX18" s="58">
        <f>DA19*($D$13/70)^1.245</f>
        <v>1301</v>
      </c>
      <c r="AY18" s="2"/>
      <c r="AZ18" s="2">
        <v>2000</v>
      </c>
      <c r="BA18" s="2"/>
      <c r="BB18" s="2"/>
      <c r="BC18" s="97"/>
      <c r="BD18" s="19">
        <v>300</v>
      </c>
      <c r="BE18" s="19">
        <v>400</v>
      </c>
      <c r="BF18" s="19">
        <v>500</v>
      </c>
      <c r="BG18" s="19">
        <v>600</v>
      </c>
      <c r="BH18" s="19">
        <v>300</v>
      </c>
      <c r="BI18" s="19">
        <v>400</v>
      </c>
      <c r="BJ18" s="19">
        <v>500</v>
      </c>
      <c r="BK18" s="19">
        <v>600</v>
      </c>
      <c r="BL18" s="19">
        <v>300</v>
      </c>
      <c r="BM18" s="19">
        <v>400</v>
      </c>
      <c r="BN18" s="19">
        <v>500</v>
      </c>
      <c r="BO18" s="19">
        <v>600</v>
      </c>
      <c r="BP18" s="19">
        <v>300</v>
      </c>
      <c r="BQ18" s="19">
        <v>400</v>
      </c>
      <c r="BR18" s="19">
        <v>500</v>
      </c>
      <c r="BS18" s="19">
        <v>600</v>
      </c>
      <c r="BT18" s="19">
        <v>300</v>
      </c>
      <c r="BU18" s="19">
        <v>400</v>
      </c>
      <c r="BV18" s="19">
        <v>500</v>
      </c>
      <c r="BW18" s="19">
        <v>600</v>
      </c>
      <c r="BX18" s="19">
        <v>300</v>
      </c>
      <c r="BY18" s="19">
        <v>400</v>
      </c>
      <c r="BZ18" s="19">
        <v>500</v>
      </c>
      <c r="CA18" s="19">
        <v>600</v>
      </c>
      <c r="CB18" s="19">
        <v>300</v>
      </c>
      <c r="CC18" s="19">
        <v>400</v>
      </c>
      <c r="CD18" s="19">
        <v>500</v>
      </c>
      <c r="CE18" s="19">
        <v>600</v>
      </c>
      <c r="CG18" s="97"/>
      <c r="CH18" s="19">
        <v>300</v>
      </c>
      <c r="CI18" s="19">
        <v>400</v>
      </c>
      <c r="CJ18" s="19">
        <v>500</v>
      </c>
      <c r="CK18" s="19">
        <v>600</v>
      </c>
      <c r="CL18" s="19">
        <v>300</v>
      </c>
      <c r="CM18" s="19">
        <v>400</v>
      </c>
      <c r="CN18" s="19">
        <v>500</v>
      </c>
      <c r="CO18" s="19">
        <v>600</v>
      </c>
      <c r="CP18" s="19">
        <v>300</v>
      </c>
      <c r="CQ18" s="19">
        <v>400</v>
      </c>
      <c r="CR18" s="19">
        <v>500</v>
      </c>
      <c r="CS18" s="19">
        <v>600</v>
      </c>
      <c r="CU18" s="88"/>
      <c r="CV18" s="49">
        <v>300</v>
      </c>
      <c r="CW18" s="49">
        <v>500</v>
      </c>
      <c r="CX18" s="49">
        <v>300</v>
      </c>
      <c r="CY18" s="49">
        <v>500</v>
      </c>
      <c r="CZ18" s="49">
        <v>300</v>
      </c>
      <c r="DA18" s="49">
        <v>500</v>
      </c>
    </row>
    <row r="19" spans="1:105" ht="15" customHeight="1" thickBot="1" x14ac:dyDescent="0.3">
      <c r="A19" s="16">
        <v>500</v>
      </c>
      <c r="B19" s="17">
        <f t="shared" si="0"/>
        <v>305</v>
      </c>
      <c r="C19" s="17">
        <f t="shared" si="1"/>
        <v>378</v>
      </c>
      <c r="D19" s="17">
        <f t="shared" si="2"/>
        <v>451</v>
      </c>
      <c r="E19" s="20">
        <f t="shared" si="3"/>
        <v>540</v>
      </c>
      <c r="F19" s="17">
        <f>IF(AND(OR($BA$6=1,$BA$7=F$17),AND(OR($AZ$24=1,$A19&gt;=$AZ$26),OR($AZ$25=1,$A19&lt;=$AZ$27))),IF($AY$3=1,BH20,#REF!)*POWER($D$13/70,1.26),0)</f>
        <v>430</v>
      </c>
      <c r="G19" s="17">
        <f>IF(AND(OR($BA$6=1,$BA$7=G$17),AND(OR($AZ$24=1,$A19&gt;=$AZ$26),OR($AZ$25=1,$A19&lt;=$AZ$27))),IF($AY$3=1,BI20,#REF!)*POWER($D$13/70,1.27),0)</f>
        <v>547</v>
      </c>
      <c r="H19" s="17">
        <f>IF(AND(OR($BA$6=1,$BA$7=H$17),AND(OR($AZ$24=1,$A19&gt;=$AZ$26),OR($AZ$25=1,$A19&lt;=$AZ$27))),IF($AY$3=1,BJ20,#REF!)*POWER($D$13/70,1.3),0)</f>
        <v>666</v>
      </c>
      <c r="I19" s="20">
        <f>IF(AND(OR($BA$6=1,$BA$7=I$17),AND(OR($AZ$24=1,$A19&gt;=$AZ$26),OR($AZ$25=1,$A19&lt;=$AZ$27))),IF($AY$3=1,BK20,#REF!)*POWER($D$13/70,1.26),0)</f>
        <v>784</v>
      </c>
      <c r="J19" s="17">
        <f t="shared" si="4"/>
        <v>494</v>
      </c>
      <c r="K19" s="17">
        <f t="shared" si="5"/>
        <v>609</v>
      </c>
      <c r="L19" s="17">
        <f t="shared" si="6"/>
        <v>723</v>
      </c>
      <c r="M19" s="20">
        <f t="shared" si="7"/>
        <v>837</v>
      </c>
      <c r="N19" s="17">
        <f>IF(AND(OR($BA$6=1,$BA$7=N$17),AND(OR($AZ$24=1,$A19&gt;=$AZ$26),OR($AZ$25=1,$A19&lt;=$AZ$27))),IF($AY$3=1,BP20,#REF!)*POWER($D$13/70,1.3),0)</f>
        <v>602</v>
      </c>
      <c r="O19" s="17">
        <f>IF(AND(OR($BA$6=1,$BA$7=O$17),AND(OR($AZ$24=1,$A19&gt;=$AZ$26),OR($AZ$25=1,$A19&lt;=$AZ$27))),IF($AY$3=1,BQ20,#REF!)*POWER($D$13/70,1.26),0)</f>
        <v>771</v>
      </c>
      <c r="P19" s="17">
        <f>IF(AND(OR($BA$6=1,$BA$7=P$17),AND(OR($AZ$24=1,$A19&gt;=$AZ$26),OR($AZ$25=1,$A19&lt;=$AZ$27))),IF($AY$3=1,BR20,#REF!)*POWER($D$13/70,1.3),0)</f>
        <v>909</v>
      </c>
      <c r="Q19" s="20">
        <f>IF(AND(OR($BA$6=1,$BA$7=Q$17),AND(OR($AZ$24=1,$A19&gt;=$AZ$26),OR($AZ$25=1,$A19&lt;=$AZ$27))),IF($AY$3=1,BS20,#REF!)*POWER($D$13/70,1.28),0)</f>
        <v>1062</v>
      </c>
      <c r="R19" s="17">
        <f>IF(AND(OR($BA$6=1,$BA$7=R$17),AND(OR($AZ$24=1,$A19&gt;=$AZ$26),OR($AZ$25=1,$A19&lt;=$AZ$27))),IF($AY$3=1,BT20,#REF!)*POWER($D$13/70,1.3),0)</f>
        <v>763</v>
      </c>
      <c r="S19" s="17">
        <f>IF(AND(OR($BA$6=1,$BA$7=S$17),AND(OR($AZ$24=1,$A19&gt;=$AZ$26),OR($AZ$25=1,$A19&lt;=$AZ$27))),IF($AY$3=1,BU20,#REF!)*POWER($D$13/70,1.25),0)</f>
        <v>953</v>
      </c>
      <c r="T19" s="17">
        <f>IF(AND(OR($BA$6=1,$BA$7=T$17),AND(OR($AZ$24=1,$A19&gt;=$AZ$26),OR($AZ$25=1,$A19&lt;=$AZ$27))),IF($AY$3=1,BV20,#REF!)*POWER($D$13/70,1.3),0)</f>
        <v>1143</v>
      </c>
      <c r="U19" s="20">
        <f>IF(AND(OR($BA$6=1,$BA$7=U$17),AND(OR($AZ$24=1,$A19&gt;=$AZ$26),OR($AZ$25=1,$A19&lt;=$AZ$27))),IF($AY$3=1,BW20,#REF!)*POWER($D$13/70,1.26),0)</f>
        <v>1319</v>
      </c>
      <c r="V19" s="17">
        <f t="shared" si="8"/>
        <v>704</v>
      </c>
      <c r="W19" s="17">
        <f t="shared" si="9"/>
        <v>886</v>
      </c>
      <c r="X19" s="17">
        <f t="shared" si="10"/>
        <v>1069</v>
      </c>
      <c r="Y19" s="20">
        <f t="shared" si="11"/>
        <v>1252</v>
      </c>
      <c r="Z19" s="17">
        <f>IF(AND(OR($BA$6=1,$BA$7=Z$17),AND(OR($AZ$24=1,$A19&gt;=$AZ$26),OR($AZ$25=1,$A19&lt;=$AZ$27))),IF($AY$3=1,CB20,#REF!)*POWER($D$13/70,1.3),0)</f>
        <v>1050</v>
      </c>
      <c r="AA19" s="17">
        <f>IF(AND(OR($BA$6=1,$BA$7=AA$17),AND(OR($AZ$24=1,$A19&gt;=$AZ$26),OR($AZ$25=1,$A19&lt;=$AZ$27))),IF($AY$3=1,CC20,#REF!)*POWER($D$13/70,1.27),0)</f>
        <v>1327</v>
      </c>
      <c r="AB19" s="17">
        <f>IF(AND(OR($BA$6=1,$BA$7=AB$17),AND(OR($AZ$24=1,$A19&gt;=$AZ$26),OR($AZ$25=1,$A19&lt;=$AZ$27))),IF($AY$3=1,CD20,#REF!)*POWER($D$13/70,1.3),0)</f>
        <v>1604</v>
      </c>
      <c r="AC19" s="30">
        <f>IF(AND(OR($BA$6=1,$BA$7=AC$17),AND(OR($AZ$24=1,$A19&gt;=$AZ$26),OR($AZ$25=1,$A19&lt;=$AZ$27))),IF($AY$3=1,CE20,#REF!)*POWER($D$13/70,1.27),0)</f>
        <v>1824</v>
      </c>
      <c r="AD19" s="32">
        <v>500</v>
      </c>
      <c r="AE19" s="36">
        <f t="shared" ref="AE19:AE39" si="12">CH20*($D$13/70)^1.26</f>
        <v>305</v>
      </c>
      <c r="AF19" s="34">
        <f t="shared" ref="AF19:AF39" si="13">CI20*($D$13/70)^1.29</f>
        <v>378</v>
      </c>
      <c r="AG19" s="40">
        <f t="shared" ref="AG19:AG39" si="14">CJ20*($D$13/70)^1.26</f>
        <v>451</v>
      </c>
      <c r="AH19" s="40">
        <f t="shared" ref="AH19:AH39" si="15">CK20*($D$13/70)^1.29</f>
        <v>540</v>
      </c>
      <c r="AI19" s="40">
        <f t="shared" ref="AI19:AI39" si="16">CL20*($D$13/70)^1.28</f>
        <v>502</v>
      </c>
      <c r="AJ19" s="40">
        <f t="shared" ref="AJ19:AJ39" si="17">CM20*($D$13/70)^1.29</f>
        <v>627</v>
      </c>
      <c r="AK19" s="40">
        <f t="shared" ref="AK19:AK39" si="18">CN20*($D$13/70)^1.28</f>
        <v>751</v>
      </c>
      <c r="AL19" s="40">
        <f t="shared" ref="AL19:AL39" si="19">CO20*($D$13/70)^1.3</f>
        <v>876</v>
      </c>
      <c r="AM19" s="40">
        <f t="shared" ref="AM19:AM39" si="20">CP20*($D$13/70)^1.3</f>
        <v>734</v>
      </c>
      <c r="AN19" s="40">
        <f t="shared" ref="AN19:AN39" si="21">CQ20*($D$13/70)^1.3</f>
        <v>907</v>
      </c>
      <c r="AO19" s="40">
        <f t="shared" ref="AO19:AO39" si="22">CR20*($D$13/70)^1.3</f>
        <v>1112</v>
      </c>
      <c r="AP19" s="48">
        <f t="shared" ref="AP19:AP39" si="23">CS20*($D$13/70)^1.32</f>
        <v>1253</v>
      </c>
      <c r="AQ19" s="66">
        <v>500</v>
      </c>
      <c r="AR19" s="69">
        <v>800</v>
      </c>
      <c r="AS19" s="59">
        <f t="shared" ref="AS19:AS36" si="24">CV20*($D$13/70)^1.291</f>
        <v>466</v>
      </c>
      <c r="AT19" s="55">
        <f t="shared" ref="AT19:AT36" si="25">CW20*($D$13/70)^1.291</f>
        <v>716</v>
      </c>
      <c r="AU19" s="55">
        <f t="shared" ref="AU19:AU36" si="26">CX20*($D$13/70)^1.298</f>
        <v>776</v>
      </c>
      <c r="AV19" s="55">
        <f t="shared" ref="AV19:AV36" si="27">CY20*($D$13/70)^1.298</f>
        <v>1054</v>
      </c>
      <c r="AW19" s="55">
        <f t="shared" ref="AW19:AW36" si="28">CZ20*($D$13/70)^1.245</f>
        <v>976</v>
      </c>
      <c r="AX19" s="60">
        <f t="shared" ref="AX19:AX36" si="29">DA20*($D$13/70)^1.245</f>
        <v>1457</v>
      </c>
      <c r="AY19" s="2"/>
      <c r="AZ19" s="2">
        <v>2200</v>
      </c>
      <c r="BA19" s="2"/>
      <c r="BB19" s="2"/>
      <c r="BC19" s="19">
        <v>400</v>
      </c>
      <c r="BD19" s="28">
        <v>251</v>
      </c>
      <c r="BE19" s="29">
        <v>309</v>
      </c>
      <c r="BF19" s="28">
        <v>368</v>
      </c>
      <c r="BG19" s="29">
        <v>439</v>
      </c>
      <c r="BH19" s="28">
        <v>353</v>
      </c>
      <c r="BI19" s="29">
        <v>448</v>
      </c>
      <c r="BJ19" s="28">
        <v>543</v>
      </c>
      <c r="BK19" s="29">
        <v>638</v>
      </c>
      <c r="BL19" s="28">
        <v>405</v>
      </c>
      <c r="BM19" s="29">
        <v>497</v>
      </c>
      <c r="BN19" s="28">
        <v>589</v>
      </c>
      <c r="BO19" s="29">
        <v>681</v>
      </c>
      <c r="BP19" s="28">
        <v>491</v>
      </c>
      <c r="BQ19" s="29">
        <v>626</v>
      </c>
      <c r="BR19" s="28">
        <v>737</v>
      </c>
      <c r="BS19" s="29">
        <v>861</v>
      </c>
      <c r="BT19" s="28">
        <v>621</v>
      </c>
      <c r="BU19" s="29">
        <v>773</v>
      </c>
      <c r="BV19" s="28">
        <v>926</v>
      </c>
      <c r="BW19" s="29">
        <v>1067</v>
      </c>
      <c r="BX19" s="28">
        <v>582</v>
      </c>
      <c r="BY19" s="29">
        <v>729</v>
      </c>
      <c r="BZ19" s="28">
        <v>877</v>
      </c>
      <c r="CA19" s="29">
        <v>1024</v>
      </c>
      <c r="CB19" s="28">
        <v>859</v>
      </c>
      <c r="CC19" s="29">
        <v>1082</v>
      </c>
      <c r="CD19" s="28">
        <v>1305</v>
      </c>
      <c r="CE19" s="29">
        <v>1482</v>
      </c>
      <c r="CG19" s="19">
        <v>400</v>
      </c>
      <c r="CH19" s="28">
        <v>251</v>
      </c>
      <c r="CI19" s="28">
        <v>309</v>
      </c>
      <c r="CJ19" s="28">
        <v>368</v>
      </c>
      <c r="CK19" s="28">
        <v>439</v>
      </c>
      <c r="CL19" s="28">
        <v>409</v>
      </c>
      <c r="CM19" s="33">
        <v>508</v>
      </c>
      <c r="CN19" s="28">
        <v>608</v>
      </c>
      <c r="CO19" s="33">
        <v>708</v>
      </c>
      <c r="CP19" s="28">
        <v>600</v>
      </c>
      <c r="CQ19" s="33">
        <v>739</v>
      </c>
      <c r="CR19" s="28">
        <v>904</v>
      </c>
      <c r="CS19" s="33">
        <v>1016</v>
      </c>
      <c r="CU19" s="49">
        <v>700</v>
      </c>
      <c r="CV19" s="50">
        <v>411</v>
      </c>
      <c r="CW19" s="51">
        <v>632</v>
      </c>
      <c r="CX19" s="51">
        <v>706</v>
      </c>
      <c r="CY19" s="51">
        <v>960</v>
      </c>
      <c r="CZ19" s="50">
        <v>872</v>
      </c>
      <c r="DA19" s="51">
        <v>1301</v>
      </c>
    </row>
    <row r="20" spans="1:105" ht="15" customHeight="1" thickBot="1" x14ac:dyDescent="0.3">
      <c r="A20" s="16">
        <v>600</v>
      </c>
      <c r="B20" s="17">
        <f t="shared" si="0"/>
        <v>360</v>
      </c>
      <c r="C20" s="17">
        <f t="shared" si="1"/>
        <v>447</v>
      </c>
      <c r="D20" s="17">
        <f t="shared" si="2"/>
        <v>535</v>
      </c>
      <c r="E20" s="20">
        <f t="shared" si="3"/>
        <v>641</v>
      </c>
      <c r="F20" s="17">
        <f>IF(AND(OR($BA$6=1,$BA$7=F$17),AND(OR($AZ$24=1,$A20&gt;=$AZ$26),OR($AZ$25=1,$A20&lt;=$AZ$27))),IF($AY$3=1,BH21,#REF!)*POWER($D$13/70,1.26),0)</f>
        <v>507</v>
      </c>
      <c r="G20" s="17">
        <f>IF(AND(OR($BA$6=1,$BA$7=G$17),AND(OR($AZ$24=1,$A20&gt;=$AZ$26),OR($AZ$25=1,$A20&lt;=$AZ$27))),IF($AY$3=1,BI21,#REF!)*POWER($D$13/70,1.27),0)</f>
        <v>646</v>
      </c>
      <c r="H20" s="17">
        <f>IF(AND(OR($BA$6=1,$BA$7=H$17),AND(OR($AZ$24=1,$A20&gt;=$AZ$26),OR($AZ$25=1,$A20&lt;=$AZ$27))),IF($AY$3=1,BJ21,#REF!)*POWER($D$13/70,1.3),0)</f>
        <v>789</v>
      </c>
      <c r="I20" s="20">
        <f>IF(AND(OR($BA$6=1,$BA$7=I$17),AND(OR($AZ$24=1,$A20&gt;=$AZ$26),OR($AZ$25=1,$A20&lt;=$AZ$27))),IF($AY$3=1,BK21,#REF!)*POWER($D$13/70,1.26),0)</f>
        <v>930</v>
      </c>
      <c r="J20" s="17">
        <f t="shared" si="4"/>
        <v>584</v>
      </c>
      <c r="K20" s="17">
        <f t="shared" si="5"/>
        <v>720</v>
      </c>
      <c r="L20" s="17">
        <f t="shared" si="6"/>
        <v>857</v>
      </c>
      <c r="M20" s="20">
        <f t="shared" si="7"/>
        <v>994</v>
      </c>
      <c r="N20" s="17">
        <f>IF(AND(OR($BA$6=1,$BA$7=N$17),AND(OR($AZ$24=1,$A20&gt;=$AZ$26),OR($AZ$25=1,$A20&lt;=$AZ$27))),IF($AY$3=1,BP21,#REF!)*POWER($D$13/70,1.3),0)</f>
        <v>713</v>
      </c>
      <c r="O20" s="17">
        <f>IF(AND(OR($BA$6=1,$BA$7=O$17),AND(OR($AZ$24=1,$A20&gt;=$AZ$26),OR($AZ$25=1,$A20&lt;=$AZ$27))),IF($AY$3=1,BQ21,#REF!)*POWER($D$13/70,1.26),0)</f>
        <v>915</v>
      </c>
      <c r="P20" s="17">
        <f>IF(AND(OR($BA$6=1,$BA$7=P$17),AND(OR($AZ$24=1,$A20&gt;=$AZ$26),OR($AZ$25=1,$A20&lt;=$AZ$27))),IF($AY$3=1,BR21,#REF!)*POWER($D$13/70,1.3),0)</f>
        <v>1080</v>
      </c>
      <c r="Q20" s="20">
        <f>IF(AND(OR($BA$6=1,$BA$7=Q$17),AND(OR($AZ$24=1,$A20&gt;=$AZ$26),OR($AZ$25=1,$A20&lt;=$AZ$27))),IF($AY$3=1,BS21,#REF!)*POWER($D$13/70,1.28),0)</f>
        <v>1264</v>
      </c>
      <c r="R20" s="17">
        <f>IF(AND(OR($BA$6=1,$BA$7=R$17),AND(OR($AZ$24=1,$A20&gt;=$AZ$26),OR($AZ$25=1,$A20&lt;=$AZ$27))),IF($AY$3=1,BT21,#REF!)*POWER($D$13/70,1.3),0)</f>
        <v>906</v>
      </c>
      <c r="S20" s="17">
        <f>IF(AND(OR($BA$6=1,$BA$7=S$17),AND(OR($AZ$24=1,$A20&gt;=$AZ$26),OR($AZ$25=1,$A20&lt;=$AZ$27))),IF($AY$3=1,BU21,#REF!)*POWER($D$13/70,1.25),0)</f>
        <v>1133</v>
      </c>
      <c r="T20" s="17">
        <f>IF(AND(OR($BA$6=1,$BA$7=T$17),AND(OR($AZ$24=1,$A20&gt;=$AZ$26),OR($AZ$25=1,$A20&lt;=$AZ$27))),IF($AY$3=1,BV21,#REF!)*POWER($D$13/70,1.3),0)</f>
        <v>1359</v>
      </c>
      <c r="U20" s="20">
        <f>IF(AND(OR($BA$6=1,$BA$7=U$17),AND(OR($AZ$24=1,$A20&gt;=$AZ$26),OR($AZ$25=1,$A20&lt;=$AZ$27))),IF($AY$3=1,BW21,#REF!)*POWER($D$13/70,1.26),0)</f>
        <v>1570</v>
      </c>
      <c r="V20" s="17">
        <f t="shared" si="8"/>
        <v>825</v>
      </c>
      <c r="W20" s="17">
        <f t="shared" si="9"/>
        <v>1043</v>
      </c>
      <c r="X20" s="17">
        <f t="shared" si="10"/>
        <v>1261</v>
      </c>
      <c r="Y20" s="20">
        <f t="shared" si="11"/>
        <v>1479</v>
      </c>
      <c r="Z20" s="17">
        <f>IF(AND(OR($BA$6=1,$BA$7=Z$17),AND(OR($AZ$24=1,$A20&gt;=$AZ$26),OR($AZ$25=1,$A20&lt;=$AZ$27))),IF($AY$3=1,CB21,#REF!)*POWER($D$13/70,1.3),0)</f>
        <v>1240</v>
      </c>
      <c r="AA20" s="17">
        <f>IF(AND(OR($BA$6=1,$BA$7=AA$17),AND(OR($AZ$24=1,$A20&gt;=$AZ$26),OR($AZ$25=1,$A20&lt;=$AZ$27))),IF($AY$3=1,CC21,#REF!)*POWER($D$13/70,1.27),0)</f>
        <v>1572</v>
      </c>
      <c r="AB20" s="17">
        <f>IF(AND(OR($BA$6=1,$BA$7=AB$17),AND(OR($AZ$24=1,$A20&gt;=$AZ$26),OR($AZ$25=1,$A20&lt;=$AZ$27))),IF($AY$3=1,CD21,#REF!)*POWER($D$13/70,1.3),0)</f>
        <v>1903</v>
      </c>
      <c r="AC20" s="30">
        <f>IF(AND(OR($BA$6=1,$BA$7=AC$17),AND(OR($AZ$24=1,$A20&gt;=$AZ$26),OR($AZ$25=1,$A20&lt;=$AZ$27))),IF($AY$3=1,CE21,#REF!)*POWER($D$13/70,1.27),0)</f>
        <v>2167</v>
      </c>
      <c r="AD20" s="32">
        <v>600</v>
      </c>
      <c r="AE20" s="36">
        <f t="shared" si="12"/>
        <v>360</v>
      </c>
      <c r="AF20" s="34">
        <f t="shared" si="13"/>
        <v>447</v>
      </c>
      <c r="AG20" s="40">
        <f t="shared" si="14"/>
        <v>535</v>
      </c>
      <c r="AH20" s="40">
        <f t="shared" si="15"/>
        <v>641</v>
      </c>
      <c r="AI20" s="40">
        <f t="shared" si="16"/>
        <v>596</v>
      </c>
      <c r="AJ20" s="40">
        <f t="shared" si="17"/>
        <v>745</v>
      </c>
      <c r="AK20" s="40">
        <f t="shared" si="18"/>
        <v>895</v>
      </c>
      <c r="AL20" s="40">
        <f t="shared" si="19"/>
        <v>1044</v>
      </c>
      <c r="AM20" s="40">
        <f t="shared" si="20"/>
        <v>867</v>
      </c>
      <c r="AN20" s="40">
        <f t="shared" si="21"/>
        <v>1075</v>
      </c>
      <c r="AO20" s="40">
        <f t="shared" si="22"/>
        <v>1321</v>
      </c>
      <c r="AP20" s="48">
        <f t="shared" si="23"/>
        <v>1490</v>
      </c>
      <c r="AQ20" s="66">
        <v>600</v>
      </c>
      <c r="AR20" s="69">
        <v>900</v>
      </c>
      <c r="AS20" s="59">
        <f t="shared" si="24"/>
        <v>522</v>
      </c>
      <c r="AT20" s="55">
        <f t="shared" si="25"/>
        <v>801</v>
      </c>
      <c r="AU20" s="55">
        <f t="shared" si="26"/>
        <v>845</v>
      </c>
      <c r="AV20" s="55">
        <f t="shared" si="27"/>
        <v>1149</v>
      </c>
      <c r="AW20" s="55">
        <f t="shared" si="28"/>
        <v>1079</v>
      </c>
      <c r="AX20" s="60">
        <f t="shared" si="29"/>
        <v>1611</v>
      </c>
      <c r="AY20" s="2"/>
      <c r="AZ20" s="2">
        <v>2400</v>
      </c>
      <c r="BA20" s="2"/>
      <c r="BB20" s="2"/>
      <c r="BC20" s="19">
        <v>500</v>
      </c>
      <c r="BD20" s="28">
        <v>305</v>
      </c>
      <c r="BE20" s="29">
        <v>378</v>
      </c>
      <c r="BF20" s="28">
        <v>451</v>
      </c>
      <c r="BG20" s="29">
        <v>540</v>
      </c>
      <c r="BH20" s="28">
        <v>430</v>
      </c>
      <c r="BI20" s="29">
        <v>547</v>
      </c>
      <c r="BJ20" s="28">
        <v>666</v>
      </c>
      <c r="BK20" s="29">
        <v>784</v>
      </c>
      <c r="BL20" s="28">
        <v>494</v>
      </c>
      <c r="BM20" s="29">
        <v>609</v>
      </c>
      <c r="BN20" s="28">
        <v>723</v>
      </c>
      <c r="BO20" s="29">
        <v>837</v>
      </c>
      <c r="BP20" s="28">
        <v>602</v>
      </c>
      <c r="BQ20" s="29">
        <v>771</v>
      </c>
      <c r="BR20" s="28">
        <v>909</v>
      </c>
      <c r="BS20" s="29">
        <v>1062</v>
      </c>
      <c r="BT20" s="28">
        <v>763</v>
      </c>
      <c r="BU20" s="29">
        <v>953</v>
      </c>
      <c r="BV20" s="28">
        <v>1143</v>
      </c>
      <c r="BW20" s="29">
        <v>1319</v>
      </c>
      <c r="BX20" s="28">
        <v>704</v>
      </c>
      <c r="BY20" s="29">
        <v>886</v>
      </c>
      <c r="BZ20" s="28">
        <v>1069</v>
      </c>
      <c r="CA20" s="29">
        <v>1252</v>
      </c>
      <c r="CB20" s="28">
        <v>1050</v>
      </c>
      <c r="CC20" s="29">
        <v>1327</v>
      </c>
      <c r="CD20" s="28">
        <v>1604</v>
      </c>
      <c r="CE20" s="29">
        <v>1824</v>
      </c>
      <c r="CG20" s="19">
        <v>500</v>
      </c>
      <c r="CH20" s="28">
        <v>305</v>
      </c>
      <c r="CI20" s="28">
        <v>378</v>
      </c>
      <c r="CJ20" s="28">
        <v>451</v>
      </c>
      <c r="CK20" s="28">
        <v>540</v>
      </c>
      <c r="CL20" s="28">
        <v>502</v>
      </c>
      <c r="CM20" s="33">
        <v>627</v>
      </c>
      <c r="CN20" s="28">
        <v>751</v>
      </c>
      <c r="CO20" s="33">
        <v>876</v>
      </c>
      <c r="CP20" s="28">
        <v>734</v>
      </c>
      <c r="CQ20" s="33">
        <v>907</v>
      </c>
      <c r="CR20" s="28">
        <v>1112</v>
      </c>
      <c r="CS20" s="33">
        <v>1253</v>
      </c>
      <c r="CU20" s="49">
        <v>800</v>
      </c>
      <c r="CV20" s="50">
        <v>466</v>
      </c>
      <c r="CW20" s="51">
        <v>716</v>
      </c>
      <c r="CX20" s="51">
        <v>776</v>
      </c>
      <c r="CY20" s="51">
        <v>1054</v>
      </c>
      <c r="CZ20" s="50">
        <v>976</v>
      </c>
      <c r="DA20" s="51">
        <v>1457</v>
      </c>
    </row>
    <row r="21" spans="1:105" ht="15" customHeight="1" thickBot="1" x14ac:dyDescent="0.3">
      <c r="A21" s="16">
        <v>700</v>
      </c>
      <c r="B21" s="17">
        <f t="shared" si="0"/>
        <v>414</v>
      </c>
      <c r="C21" s="17">
        <f t="shared" si="1"/>
        <v>516</v>
      </c>
      <c r="D21" s="17">
        <f t="shared" si="2"/>
        <v>618</v>
      </c>
      <c r="E21" s="20">
        <f t="shared" si="3"/>
        <v>742</v>
      </c>
      <c r="F21" s="17">
        <f>IF(AND(OR($BA$6=1,$BA$7=F$17),AND(OR($AZ$24=1,$A21&gt;=$AZ$26),OR($AZ$25=1,$A21&lt;=$AZ$27))),IF($AY$3=1,BH22,#REF!)*POWER($D$13/70,1.26),0)</f>
        <v>584</v>
      </c>
      <c r="G21" s="17">
        <f>IF(AND(OR($BA$6=1,$BA$7=G$17),AND(OR($AZ$24=1,$A21&gt;=$AZ$26),OR($AZ$25=1,$A21&lt;=$AZ$27))),IF($AY$3=1,BI22,#REF!)*POWER($D$13/70,1.27),0)</f>
        <v>745</v>
      </c>
      <c r="H21" s="17">
        <f>IF(AND(OR($BA$6=1,$BA$7=H$17),AND(OR($AZ$24=1,$A21&gt;=$AZ$26),OR($AZ$25=1,$A21&lt;=$AZ$27))),IF($AY$3=1,BJ22,#REF!)*POWER($D$13/70,1.3),0)</f>
        <v>912</v>
      </c>
      <c r="I21" s="20">
        <f>IF(AND(OR($BA$6=1,$BA$7=I$17),AND(OR($AZ$24=1,$A21&gt;=$AZ$26),OR($AZ$25=1,$A21&lt;=$AZ$27))),IF($AY$3=1,BK22,#REF!)*POWER($D$13/70,1.26),0)</f>
        <v>1076</v>
      </c>
      <c r="J21" s="17">
        <f t="shared" si="4"/>
        <v>673</v>
      </c>
      <c r="K21" s="17">
        <f t="shared" si="5"/>
        <v>832</v>
      </c>
      <c r="L21" s="17">
        <f t="shared" si="6"/>
        <v>991</v>
      </c>
      <c r="M21" s="20">
        <f t="shared" si="7"/>
        <v>1151</v>
      </c>
      <c r="N21" s="17">
        <f>IF(AND(OR($BA$6=1,$BA$7=N$17),AND(OR($AZ$24=1,$A21&gt;=$AZ$26),OR($AZ$25=1,$A21&lt;=$AZ$27))),IF($AY$3=1,BP22,#REF!)*POWER($D$13/70,1.3),0)</f>
        <v>824</v>
      </c>
      <c r="O21" s="17">
        <f>IF(AND(OR($BA$6=1,$BA$7=O$17),AND(OR($AZ$24=1,$A21&gt;=$AZ$26),OR($AZ$25=1,$A21&lt;=$AZ$27))),IF($AY$3=1,BQ22,#REF!)*POWER($D$13/70,1.26),0)</f>
        <v>1059</v>
      </c>
      <c r="P21" s="17">
        <f>IF(AND(OR($BA$6=1,$BA$7=P$17),AND(OR($AZ$24=1,$A21&gt;=$AZ$26),OR($AZ$25=1,$A21&lt;=$AZ$27))),IF($AY$3=1,BR22,#REF!)*POWER($D$13/70,1.3),0)</f>
        <v>1252</v>
      </c>
      <c r="Q21" s="20">
        <f>IF(AND(OR($BA$6=1,$BA$7=Q$17),AND(OR($AZ$24=1,$A21&gt;=$AZ$26),OR($AZ$25=1,$A21&lt;=$AZ$27))),IF($AY$3=1,BS22,#REF!)*POWER($D$13/70,1.28),0)</f>
        <v>1465</v>
      </c>
      <c r="R21" s="17">
        <f>IF(AND(OR($BA$6=1,$BA$7=R$17),AND(OR($AZ$24=1,$A21&gt;=$AZ$26),OR($AZ$25=1,$A21&lt;=$AZ$27))),IF($AY$3=1,BT22,#REF!)*POWER($D$13/70,1.3),0)</f>
        <v>1049</v>
      </c>
      <c r="S21" s="17">
        <f>IF(AND(OR($BA$6=1,$BA$7=S$17),AND(OR($AZ$24=1,$A21&gt;=$AZ$26),OR($AZ$25=1,$A21&lt;=$AZ$27))),IF($AY$3=1,BU22,#REF!)*POWER($D$13/70,1.25),0)</f>
        <v>1313</v>
      </c>
      <c r="T21" s="17">
        <f>IF(AND(OR($BA$6=1,$BA$7=T$17),AND(OR($AZ$24=1,$A21&gt;=$AZ$26),OR($AZ$25=1,$A21&lt;=$AZ$27))),IF($AY$3=1,BV22,#REF!)*POWER($D$13/70,1.3),0)</f>
        <v>1576</v>
      </c>
      <c r="U21" s="20">
        <f>IF(AND(OR($BA$6=1,$BA$7=U$17),AND(OR($AZ$24=1,$A21&gt;=$AZ$26),OR($AZ$25=1,$A21&lt;=$AZ$27))),IF($AY$3=1,BW22,#REF!)*POWER($D$13/70,1.26),0)</f>
        <v>1822</v>
      </c>
      <c r="V21" s="17">
        <f t="shared" si="8"/>
        <v>947</v>
      </c>
      <c r="W21" s="17">
        <f t="shared" si="9"/>
        <v>1200</v>
      </c>
      <c r="X21" s="17">
        <f t="shared" si="10"/>
        <v>1453</v>
      </c>
      <c r="Y21" s="20">
        <f t="shared" si="11"/>
        <v>1706</v>
      </c>
      <c r="Z21" s="17">
        <f>IF(AND(OR($BA$6=1,$BA$7=Z$17),AND(OR($AZ$24=1,$A21&gt;=$AZ$26),OR($AZ$25=1,$A21&lt;=$AZ$27))),IF($AY$3=1,CB22,#REF!)*POWER($D$13/70,1.3),0)</f>
        <v>1431</v>
      </c>
      <c r="AA21" s="17">
        <f>IF(AND(OR($BA$6=1,$BA$7=AA$17),AND(OR($AZ$24=1,$A21&gt;=$AZ$26),OR($AZ$25=1,$A21&lt;=$AZ$27))),IF($AY$3=1,CC22,#REF!)*POWER($D$13/70,1.27),0)</f>
        <v>1817</v>
      </c>
      <c r="AB21" s="17">
        <f>IF(AND(OR($BA$6=1,$BA$7=AB$17),AND(OR($AZ$24=1,$A21&gt;=$AZ$26),OR($AZ$25=1,$A21&lt;=$AZ$27))),IF($AY$3=1,CD22,#REF!)*POWER($D$13/70,1.3),0)</f>
        <v>2202</v>
      </c>
      <c r="AC21" s="30">
        <f>IF(AND(OR($BA$6=1,$BA$7=AC$17),AND(OR($AZ$24=1,$A21&gt;=$AZ$26),OR($AZ$25=1,$A21&lt;=$AZ$27))),IF($AY$3=1,CE22,#REF!)*POWER($D$13/70,1.27),0)</f>
        <v>2509</v>
      </c>
      <c r="AD21" s="32">
        <v>700</v>
      </c>
      <c r="AE21" s="36">
        <f t="shared" si="12"/>
        <v>414</v>
      </c>
      <c r="AF21" s="34">
        <f t="shared" si="13"/>
        <v>516</v>
      </c>
      <c r="AG21" s="40">
        <f t="shared" si="14"/>
        <v>618</v>
      </c>
      <c r="AH21" s="40">
        <f t="shared" si="15"/>
        <v>742</v>
      </c>
      <c r="AI21" s="40">
        <f t="shared" si="16"/>
        <v>690</v>
      </c>
      <c r="AJ21" s="40">
        <f t="shared" si="17"/>
        <v>864</v>
      </c>
      <c r="AK21" s="40">
        <f t="shared" si="18"/>
        <v>1038</v>
      </c>
      <c r="AL21" s="40">
        <f t="shared" si="19"/>
        <v>1213</v>
      </c>
      <c r="AM21" s="40">
        <f t="shared" si="20"/>
        <v>1000</v>
      </c>
      <c r="AN21" s="40">
        <f t="shared" si="21"/>
        <v>1243</v>
      </c>
      <c r="AO21" s="40">
        <f t="shared" si="22"/>
        <v>1530</v>
      </c>
      <c r="AP21" s="48">
        <f t="shared" si="23"/>
        <v>1728</v>
      </c>
      <c r="AQ21" s="66">
        <v>700</v>
      </c>
      <c r="AR21" s="69">
        <v>1000</v>
      </c>
      <c r="AS21" s="59">
        <f t="shared" si="24"/>
        <v>577</v>
      </c>
      <c r="AT21" s="55">
        <f t="shared" si="25"/>
        <v>885</v>
      </c>
      <c r="AU21" s="55">
        <f t="shared" si="26"/>
        <v>914</v>
      </c>
      <c r="AV21" s="55">
        <f t="shared" si="27"/>
        <v>1243</v>
      </c>
      <c r="AW21" s="55">
        <f t="shared" si="28"/>
        <v>1183</v>
      </c>
      <c r="AX21" s="60">
        <f t="shared" si="29"/>
        <v>1765</v>
      </c>
      <c r="AY21" s="2"/>
      <c r="AZ21" s="2">
        <v>2600</v>
      </c>
      <c r="BA21" s="2"/>
      <c r="BB21" s="2"/>
      <c r="BC21" s="19">
        <v>600</v>
      </c>
      <c r="BD21" s="28">
        <v>360</v>
      </c>
      <c r="BE21" s="29">
        <v>447</v>
      </c>
      <c r="BF21" s="28">
        <v>535</v>
      </c>
      <c r="BG21" s="29">
        <v>641</v>
      </c>
      <c r="BH21" s="28">
        <v>507</v>
      </c>
      <c r="BI21" s="29">
        <v>646</v>
      </c>
      <c r="BJ21" s="28">
        <v>789</v>
      </c>
      <c r="BK21" s="29">
        <v>930</v>
      </c>
      <c r="BL21" s="28">
        <v>584</v>
      </c>
      <c r="BM21" s="29">
        <v>720</v>
      </c>
      <c r="BN21" s="28">
        <v>857</v>
      </c>
      <c r="BO21" s="29">
        <v>994</v>
      </c>
      <c r="BP21" s="28">
        <v>713</v>
      </c>
      <c r="BQ21" s="29">
        <v>915</v>
      </c>
      <c r="BR21" s="28">
        <v>1080</v>
      </c>
      <c r="BS21" s="29">
        <v>1264</v>
      </c>
      <c r="BT21" s="28">
        <v>906</v>
      </c>
      <c r="BU21" s="29">
        <v>1133</v>
      </c>
      <c r="BV21" s="28">
        <v>1359</v>
      </c>
      <c r="BW21" s="29">
        <v>1570</v>
      </c>
      <c r="BX21" s="28">
        <v>825</v>
      </c>
      <c r="BY21" s="29">
        <v>1043</v>
      </c>
      <c r="BZ21" s="28">
        <v>1261</v>
      </c>
      <c r="CA21" s="29">
        <v>1479</v>
      </c>
      <c r="CB21" s="28">
        <v>1240</v>
      </c>
      <c r="CC21" s="29">
        <v>1572</v>
      </c>
      <c r="CD21" s="28">
        <v>1903</v>
      </c>
      <c r="CE21" s="29">
        <v>2167</v>
      </c>
      <c r="CG21" s="19">
        <v>600</v>
      </c>
      <c r="CH21" s="28">
        <v>360</v>
      </c>
      <c r="CI21" s="28">
        <v>447</v>
      </c>
      <c r="CJ21" s="28">
        <v>535</v>
      </c>
      <c r="CK21" s="28">
        <v>641</v>
      </c>
      <c r="CL21" s="28">
        <v>596</v>
      </c>
      <c r="CM21" s="33">
        <v>745</v>
      </c>
      <c r="CN21" s="28">
        <v>895</v>
      </c>
      <c r="CO21" s="33">
        <v>1044</v>
      </c>
      <c r="CP21" s="28">
        <v>867</v>
      </c>
      <c r="CQ21" s="33">
        <v>1075</v>
      </c>
      <c r="CR21" s="28">
        <v>1321</v>
      </c>
      <c r="CS21" s="33">
        <v>1490</v>
      </c>
      <c r="CU21" s="49">
        <v>900</v>
      </c>
      <c r="CV21" s="50">
        <v>522</v>
      </c>
      <c r="CW21" s="51">
        <v>801</v>
      </c>
      <c r="CX21" s="51">
        <v>845</v>
      </c>
      <c r="CY21" s="51">
        <v>1149</v>
      </c>
      <c r="CZ21" s="50">
        <v>1079</v>
      </c>
      <c r="DA21" s="51">
        <v>1611</v>
      </c>
    </row>
    <row r="22" spans="1:105" ht="15" customHeight="1" thickBot="1" x14ac:dyDescent="0.3">
      <c r="A22" s="16">
        <v>800</v>
      </c>
      <c r="B22" s="17">
        <f t="shared" si="0"/>
        <v>468</v>
      </c>
      <c r="C22" s="17">
        <f t="shared" si="1"/>
        <v>585</v>
      </c>
      <c r="D22" s="17">
        <f t="shared" si="2"/>
        <v>701</v>
      </c>
      <c r="E22" s="20">
        <f t="shared" si="3"/>
        <v>843</v>
      </c>
      <c r="F22" s="17">
        <f>IF(AND(OR($BA$6=1,$BA$7=F$17),AND(OR($AZ$24=1,$A22&gt;=$AZ$26),OR($AZ$25=1,$A22&lt;=$AZ$27))),IF($AY$3=1,BH23,#REF!)*POWER($D$13/70,1.26),0)</f>
        <v>660</v>
      </c>
      <c r="G22" s="17">
        <f>IF(AND(OR($BA$6=1,$BA$7=G$17),AND(OR($AZ$24=1,$A22&gt;=$AZ$26),OR($AZ$25=1,$A22&lt;=$AZ$27))),IF($AY$3=1,BI23,#REF!)*POWER($D$13/70,1.27),0)</f>
        <v>844</v>
      </c>
      <c r="H22" s="17">
        <f>IF(AND(OR($BA$6=1,$BA$7=H$17),AND(OR($AZ$24=1,$A22&gt;=$AZ$26),OR($AZ$25=1,$A22&lt;=$AZ$27))),IF($AY$3=1,BJ23,#REF!)*POWER($D$13/70,1.3),0)</f>
        <v>1035</v>
      </c>
      <c r="I22" s="20">
        <f>IF(AND(OR($BA$6=1,$BA$7=I$17),AND(OR($AZ$24=1,$A22&gt;=$AZ$26),OR($AZ$25=1,$A22&lt;=$AZ$27))),IF($AY$3=1,BK23,#REF!)*POWER($D$13/70,1.26),0)</f>
        <v>1222</v>
      </c>
      <c r="J22" s="17">
        <f t="shared" si="4"/>
        <v>763</v>
      </c>
      <c r="K22" s="17">
        <f t="shared" si="5"/>
        <v>944</v>
      </c>
      <c r="L22" s="17">
        <f t="shared" si="6"/>
        <v>1126</v>
      </c>
      <c r="M22" s="20">
        <f t="shared" si="7"/>
        <v>1307</v>
      </c>
      <c r="N22" s="17">
        <f>IF(AND(OR($BA$6=1,$BA$7=N$17),AND(OR($AZ$24=1,$A22&gt;=$AZ$26),OR($AZ$25=1,$A22&lt;=$AZ$27))),IF($AY$3=1,BP23,#REF!)*POWER($D$13/70,1.3),0)</f>
        <v>935</v>
      </c>
      <c r="O22" s="17">
        <f>IF(AND(OR($BA$6=1,$BA$7=O$17),AND(OR($AZ$24=1,$A22&gt;=$AZ$26),OR($AZ$25=1,$A22&lt;=$AZ$27))),IF($AY$3=1,BQ23,#REF!)*POWER($D$13/70,1.26),0)</f>
        <v>1203</v>
      </c>
      <c r="P22" s="17">
        <f>IF(AND(OR($BA$6=1,$BA$7=P$17),AND(OR($AZ$24=1,$A22&gt;=$AZ$26),OR($AZ$25=1,$A22&lt;=$AZ$27))),IF($AY$3=1,BR23,#REF!)*POWER($D$13/70,1.3),0)</f>
        <v>1423</v>
      </c>
      <c r="Q22" s="20">
        <f>IF(AND(OR($BA$6=1,$BA$7=Q$17),AND(OR($AZ$24=1,$A22&gt;=$AZ$26),OR($AZ$25=1,$A22&lt;=$AZ$27))),IF($AY$3=1,BS23,#REF!)*POWER($D$13/70,1.28),0)</f>
        <v>1667</v>
      </c>
      <c r="R22" s="17">
        <f>IF(AND(OR($BA$6=1,$BA$7=R$17),AND(OR($AZ$24=1,$A22&gt;=$AZ$26),OR($AZ$25=1,$A22&lt;=$AZ$27))),IF($AY$3=1,BT23,#REF!)*POWER($D$13/70,1.3),0)</f>
        <v>1191</v>
      </c>
      <c r="S22" s="17">
        <f>IF(AND(OR($BA$6=1,$BA$7=S$17),AND(OR($AZ$24=1,$A22&gt;=$AZ$26),OR($AZ$25=1,$A22&lt;=$AZ$27))),IF($AY$3=1,BU23,#REF!)*POWER($D$13/70,1.25),0)</f>
        <v>1492</v>
      </c>
      <c r="T22" s="17">
        <f>IF(AND(OR($BA$6=1,$BA$7=T$17),AND(OR($AZ$24=1,$A22&gt;=$AZ$26),OR($AZ$25=1,$A22&lt;=$AZ$27))),IF($AY$3=1,BV23,#REF!)*POWER($D$13/70,1.3),0)</f>
        <v>1793</v>
      </c>
      <c r="U22" s="20">
        <f>IF(AND(OR($BA$6=1,$BA$7=U$17),AND(OR($AZ$24=1,$A22&gt;=$AZ$26),OR($AZ$25=1,$A22&lt;=$AZ$27))),IF($AY$3=1,BW23,#REF!)*POWER($D$13/70,1.26),0)</f>
        <v>2073</v>
      </c>
      <c r="V22" s="17">
        <f t="shared" si="8"/>
        <v>1069</v>
      </c>
      <c r="W22" s="17">
        <f t="shared" si="9"/>
        <v>1357</v>
      </c>
      <c r="X22" s="17">
        <f t="shared" si="10"/>
        <v>1645</v>
      </c>
      <c r="Y22" s="20">
        <f t="shared" si="11"/>
        <v>1934</v>
      </c>
      <c r="Z22" s="17">
        <f>IF(AND(OR($BA$6=1,$BA$7=Z$17),AND(OR($AZ$24=1,$A22&gt;=$AZ$26),OR($AZ$25=1,$A22&lt;=$AZ$27))),IF($AY$3=1,CB23,#REF!)*POWER($D$13/70,1.3),0)</f>
        <v>1622</v>
      </c>
      <c r="AA22" s="17">
        <f>IF(AND(OR($BA$6=1,$BA$7=AA$17),AND(OR($AZ$24=1,$A22&gt;=$AZ$26),OR($AZ$25=1,$A22&lt;=$AZ$27))),IF($AY$3=1,CC23,#REF!)*POWER($D$13/70,1.27),0)</f>
        <v>2062</v>
      </c>
      <c r="AB22" s="17">
        <f>IF(AND(OR($BA$6=1,$BA$7=AB$17),AND(OR($AZ$24=1,$A22&gt;=$AZ$26),OR($AZ$25=1,$A22&lt;=$AZ$27))),IF($AY$3=1,CD23,#REF!)*POWER($D$13/70,1.3),0)</f>
        <v>2501</v>
      </c>
      <c r="AC22" s="30">
        <f>IF(AND(OR($BA$6=1,$BA$7=AC$17),AND(OR($AZ$24=1,$A22&gt;=$AZ$26),OR($AZ$25=1,$A22&lt;=$AZ$27))),IF($AY$3=1,CE23,#REF!)*POWER($D$13/70,1.27),0)</f>
        <v>2852</v>
      </c>
      <c r="AD22" s="32">
        <v>800</v>
      </c>
      <c r="AE22" s="36">
        <f t="shared" si="12"/>
        <v>468</v>
      </c>
      <c r="AF22" s="34">
        <f t="shared" si="13"/>
        <v>585</v>
      </c>
      <c r="AG22" s="40">
        <f t="shared" si="14"/>
        <v>701</v>
      </c>
      <c r="AH22" s="40">
        <f t="shared" si="15"/>
        <v>843</v>
      </c>
      <c r="AI22" s="40">
        <f t="shared" si="16"/>
        <v>783</v>
      </c>
      <c r="AJ22" s="40">
        <f t="shared" si="17"/>
        <v>983</v>
      </c>
      <c r="AK22" s="40">
        <f t="shared" si="18"/>
        <v>1182</v>
      </c>
      <c r="AL22" s="40">
        <f t="shared" si="19"/>
        <v>1381</v>
      </c>
      <c r="AM22" s="40">
        <f t="shared" si="20"/>
        <v>1134</v>
      </c>
      <c r="AN22" s="40">
        <f t="shared" si="21"/>
        <v>1411</v>
      </c>
      <c r="AO22" s="40">
        <f t="shared" si="22"/>
        <v>1738</v>
      </c>
      <c r="AP22" s="48">
        <f t="shared" si="23"/>
        <v>1965</v>
      </c>
      <c r="AQ22" s="66">
        <v>800</v>
      </c>
      <c r="AR22" s="69">
        <v>1100</v>
      </c>
      <c r="AS22" s="59">
        <f t="shared" si="24"/>
        <v>632</v>
      </c>
      <c r="AT22" s="55">
        <f t="shared" si="25"/>
        <v>969</v>
      </c>
      <c r="AU22" s="55">
        <f t="shared" si="26"/>
        <v>983</v>
      </c>
      <c r="AV22" s="55">
        <f t="shared" si="27"/>
        <v>1336</v>
      </c>
      <c r="AW22" s="55">
        <f t="shared" si="28"/>
        <v>1286</v>
      </c>
      <c r="AX22" s="60">
        <f t="shared" si="29"/>
        <v>1920</v>
      </c>
      <c r="AY22" s="2"/>
      <c r="AZ22" s="2">
        <v>2800</v>
      </c>
      <c r="BA22" s="2"/>
      <c r="BB22" s="2"/>
      <c r="BC22" s="19">
        <v>700</v>
      </c>
      <c r="BD22" s="28">
        <v>414</v>
      </c>
      <c r="BE22" s="29">
        <v>516</v>
      </c>
      <c r="BF22" s="28">
        <v>618</v>
      </c>
      <c r="BG22" s="29">
        <v>742</v>
      </c>
      <c r="BH22" s="28">
        <v>584</v>
      </c>
      <c r="BI22" s="29">
        <v>745</v>
      </c>
      <c r="BJ22" s="28">
        <v>912</v>
      </c>
      <c r="BK22" s="29">
        <v>1076</v>
      </c>
      <c r="BL22" s="28">
        <v>673</v>
      </c>
      <c r="BM22" s="29">
        <v>832</v>
      </c>
      <c r="BN22" s="28">
        <v>991</v>
      </c>
      <c r="BO22" s="29">
        <v>1151</v>
      </c>
      <c r="BP22" s="28">
        <v>824</v>
      </c>
      <c r="BQ22" s="29">
        <v>1059</v>
      </c>
      <c r="BR22" s="28">
        <v>1252</v>
      </c>
      <c r="BS22" s="29">
        <v>1465</v>
      </c>
      <c r="BT22" s="28">
        <v>1049</v>
      </c>
      <c r="BU22" s="29">
        <v>1313</v>
      </c>
      <c r="BV22" s="28">
        <v>1576</v>
      </c>
      <c r="BW22" s="29">
        <v>1822</v>
      </c>
      <c r="BX22" s="28">
        <v>947</v>
      </c>
      <c r="BY22" s="29">
        <v>1200</v>
      </c>
      <c r="BZ22" s="28">
        <v>1453</v>
      </c>
      <c r="CA22" s="29">
        <v>1706</v>
      </c>
      <c r="CB22" s="28">
        <v>1431</v>
      </c>
      <c r="CC22" s="29">
        <v>1817</v>
      </c>
      <c r="CD22" s="28">
        <v>2202</v>
      </c>
      <c r="CE22" s="29">
        <v>2509</v>
      </c>
      <c r="CG22" s="19">
        <v>700</v>
      </c>
      <c r="CH22" s="28">
        <v>414</v>
      </c>
      <c r="CI22" s="28">
        <v>516</v>
      </c>
      <c r="CJ22" s="28">
        <v>618</v>
      </c>
      <c r="CK22" s="28">
        <v>742</v>
      </c>
      <c r="CL22" s="28">
        <v>690</v>
      </c>
      <c r="CM22" s="33">
        <v>864</v>
      </c>
      <c r="CN22" s="28">
        <v>1038</v>
      </c>
      <c r="CO22" s="33">
        <v>1213</v>
      </c>
      <c r="CP22" s="28">
        <v>1000</v>
      </c>
      <c r="CQ22" s="33">
        <v>1243</v>
      </c>
      <c r="CR22" s="28">
        <v>1530</v>
      </c>
      <c r="CS22" s="33">
        <v>1728</v>
      </c>
      <c r="CU22" s="49">
        <v>1000</v>
      </c>
      <c r="CV22" s="50">
        <v>577</v>
      </c>
      <c r="CW22" s="51">
        <v>885</v>
      </c>
      <c r="CX22" s="51">
        <v>914</v>
      </c>
      <c r="CY22" s="51">
        <v>1243</v>
      </c>
      <c r="CZ22" s="50">
        <v>1183</v>
      </c>
      <c r="DA22" s="51">
        <v>1765</v>
      </c>
    </row>
    <row r="23" spans="1:105" ht="15" customHeight="1" thickBot="1" x14ac:dyDescent="0.3">
      <c r="A23" s="16">
        <v>900</v>
      </c>
      <c r="B23" s="17">
        <f t="shared" si="0"/>
        <v>522</v>
      </c>
      <c r="C23" s="17">
        <f t="shared" si="1"/>
        <v>654</v>
      </c>
      <c r="D23" s="17">
        <f t="shared" si="2"/>
        <v>785</v>
      </c>
      <c r="E23" s="20">
        <f t="shared" si="3"/>
        <v>944</v>
      </c>
      <c r="F23" s="17">
        <f>IF(AND(OR($BA$6=1,$BA$7=F$17),AND(OR($AZ$24=1,$A23&gt;=$AZ$26),OR($AZ$25=1,$A23&lt;=$AZ$27))),IF($AY$3=1,BH24,#REF!)*POWER($D$13/70,1.26),0)</f>
        <v>737</v>
      </c>
      <c r="G23" s="17">
        <f>IF(AND(OR($BA$6=1,$BA$7=G$17),AND(OR($AZ$24=1,$A23&gt;=$AZ$26),OR($AZ$25=1,$A23&lt;=$AZ$27))),IF($AY$3=1,BI24,#REF!)*POWER($D$13/70,1.27),0)</f>
        <v>943</v>
      </c>
      <c r="H23" s="17">
        <f>IF(AND(OR($BA$6=1,$BA$7=H$17),AND(OR($AZ$24=1,$A23&gt;=$AZ$26),OR($AZ$25=1,$A23&lt;=$AZ$27))),IF($AY$3=1,BJ24,#REF!)*POWER($D$13/70,1.3),0)</f>
        <v>1158</v>
      </c>
      <c r="I23" s="20">
        <f>IF(AND(OR($BA$6=1,$BA$7=I$17),AND(OR($AZ$24=1,$A23&gt;=$AZ$26),OR($AZ$25=1,$A23&lt;=$AZ$27))),IF($AY$3=1,BK24,#REF!)*POWER($D$13/70,1.26),0)</f>
        <v>1369</v>
      </c>
      <c r="J23" s="17">
        <f t="shared" si="4"/>
        <v>852</v>
      </c>
      <c r="K23" s="17">
        <f t="shared" si="5"/>
        <v>1056</v>
      </c>
      <c r="L23" s="17">
        <f t="shared" si="6"/>
        <v>1260</v>
      </c>
      <c r="M23" s="20">
        <f t="shared" si="7"/>
        <v>1464</v>
      </c>
      <c r="N23" s="17">
        <f>IF(AND(OR($BA$6=1,$BA$7=N$17),AND(OR($AZ$24=1,$A23&gt;=$AZ$26),OR($AZ$25=1,$A23&lt;=$AZ$27))),IF($AY$3=1,BP24,#REF!)*POWER($D$13/70,1.3),0)</f>
        <v>1047</v>
      </c>
      <c r="O23" s="17">
        <f>IF(AND(OR($BA$6=1,$BA$7=O$17),AND(OR($AZ$24=1,$A23&gt;=$AZ$26),OR($AZ$25=1,$A23&lt;=$AZ$27))),IF($AY$3=1,BQ24,#REF!)*POWER($D$13/70,1.26),0)</f>
        <v>1347</v>
      </c>
      <c r="P23" s="17">
        <f>IF(AND(OR($BA$6=1,$BA$7=P$17),AND(OR($AZ$24=1,$A23&gt;=$AZ$26),OR($AZ$25=1,$A23&lt;=$AZ$27))),IF($AY$3=1,BR24,#REF!)*POWER($D$13/70,1.3),0)</f>
        <v>1594</v>
      </c>
      <c r="Q23" s="20">
        <f>IF(AND(OR($BA$6=1,$BA$7=Q$17),AND(OR($AZ$24=1,$A23&gt;=$AZ$26),OR($AZ$25=1,$A23&lt;=$AZ$27))),IF($AY$3=1,BS24,#REF!)*POWER($D$13/70,1.28),0)</f>
        <v>1868</v>
      </c>
      <c r="R23" s="17">
        <f>IF(AND(OR($BA$6=1,$BA$7=R$17),AND(OR($AZ$24=1,$A23&gt;=$AZ$26),OR($AZ$25=1,$A23&lt;=$AZ$27))),IF($AY$3=1,BT24,#REF!)*POWER($D$13/70,1.3),0)</f>
        <v>1334</v>
      </c>
      <c r="S23" s="17">
        <f>IF(AND(OR($BA$6=1,$BA$7=S$17),AND(OR($AZ$24=1,$A23&gt;=$AZ$26),OR($AZ$25=1,$A23&lt;=$AZ$27))),IF($AY$3=1,BU24,#REF!)*POWER($D$13/70,1.25),0)</f>
        <v>1672</v>
      </c>
      <c r="T23" s="17">
        <f>IF(AND(OR($BA$6=1,$BA$7=T$17),AND(OR($AZ$24=1,$A23&gt;=$AZ$26),OR($AZ$25=1,$A23&lt;=$AZ$27))),IF($AY$3=1,BV24,#REF!)*POWER($D$13/70,1.3),0)</f>
        <v>2010</v>
      </c>
      <c r="U23" s="20">
        <f>IF(AND(OR($BA$6=1,$BA$7=U$17),AND(OR($AZ$24=1,$A23&gt;=$AZ$26),OR($AZ$25=1,$A23&lt;=$AZ$27))),IF($AY$3=1,BW24,#REF!)*POWER($D$13/70,1.26),0)</f>
        <v>2325</v>
      </c>
      <c r="V23" s="17">
        <f t="shared" si="8"/>
        <v>1191</v>
      </c>
      <c r="W23" s="17">
        <f t="shared" si="9"/>
        <v>1514</v>
      </c>
      <c r="X23" s="17">
        <f t="shared" si="10"/>
        <v>1837</v>
      </c>
      <c r="Y23" s="20">
        <f t="shared" si="11"/>
        <v>2161</v>
      </c>
      <c r="Z23" s="17">
        <f>IF(AND(OR($BA$6=1,$BA$7=Z$17),AND(OR($AZ$24=1,$A23&gt;=$AZ$26),OR($AZ$25=1,$A23&lt;=$AZ$27))),IF($AY$3=1,CB24,#REF!)*POWER($D$13/70,1.3),0)</f>
        <v>1813</v>
      </c>
      <c r="AA23" s="17">
        <f>IF(AND(OR($BA$6=1,$BA$7=AA$17),AND(OR($AZ$24=1,$A23&gt;=$AZ$26),OR($AZ$25=1,$A23&lt;=$AZ$27))),IF($AY$3=1,CC24,#REF!)*POWER($D$13/70,1.27),0)</f>
        <v>2307</v>
      </c>
      <c r="AB23" s="17">
        <f>IF(AND(OR($BA$6=1,$BA$7=AB$17),AND(OR($AZ$24=1,$A23&gt;=$AZ$26),OR($AZ$25=1,$A23&lt;=$AZ$27))),IF($AY$3=1,CD24,#REF!)*POWER($D$13/70,1.3),0)</f>
        <v>2800</v>
      </c>
      <c r="AC23" s="30">
        <f>IF(AND(OR($BA$6=1,$BA$7=AC$17),AND(OR($AZ$24=1,$A23&gt;=$AZ$26),OR($AZ$25=1,$A23&lt;=$AZ$27))),IF($AY$3=1,CE24,#REF!)*POWER($D$13/70,1.27),0)</f>
        <v>3194</v>
      </c>
      <c r="AD23" s="32">
        <v>900</v>
      </c>
      <c r="AE23" s="36">
        <f t="shared" si="12"/>
        <v>522</v>
      </c>
      <c r="AF23" s="34">
        <f t="shared" si="13"/>
        <v>654</v>
      </c>
      <c r="AG23" s="40">
        <f t="shared" si="14"/>
        <v>785</v>
      </c>
      <c r="AH23" s="40">
        <f t="shared" si="15"/>
        <v>944</v>
      </c>
      <c r="AI23" s="40">
        <f t="shared" si="16"/>
        <v>877</v>
      </c>
      <c r="AJ23" s="40">
        <f t="shared" si="17"/>
        <v>1101</v>
      </c>
      <c r="AK23" s="40">
        <f t="shared" si="18"/>
        <v>1325</v>
      </c>
      <c r="AL23" s="40">
        <f t="shared" si="19"/>
        <v>1549</v>
      </c>
      <c r="AM23" s="40">
        <f t="shared" si="20"/>
        <v>1267</v>
      </c>
      <c r="AN23" s="40">
        <f t="shared" si="21"/>
        <v>1579</v>
      </c>
      <c r="AO23" s="40">
        <f t="shared" si="22"/>
        <v>1947</v>
      </c>
      <c r="AP23" s="48">
        <f t="shared" si="23"/>
        <v>2202</v>
      </c>
      <c r="AQ23" s="66">
        <v>900</v>
      </c>
      <c r="AR23" s="69">
        <v>1200</v>
      </c>
      <c r="AS23" s="59">
        <f t="shared" si="24"/>
        <v>687</v>
      </c>
      <c r="AT23" s="55">
        <f t="shared" si="25"/>
        <v>1054</v>
      </c>
      <c r="AU23" s="55">
        <f t="shared" si="26"/>
        <v>1052</v>
      </c>
      <c r="AV23" s="55">
        <f t="shared" si="27"/>
        <v>1430</v>
      </c>
      <c r="AW23" s="55">
        <f t="shared" si="28"/>
        <v>1390</v>
      </c>
      <c r="AX23" s="60">
        <f t="shared" si="29"/>
        <v>2075</v>
      </c>
      <c r="AY23" s="2"/>
      <c r="AZ23" s="2">
        <v>3000</v>
      </c>
      <c r="BA23" s="2"/>
      <c r="BB23" s="2"/>
      <c r="BC23" s="19">
        <v>800</v>
      </c>
      <c r="BD23" s="28">
        <v>468</v>
      </c>
      <c r="BE23" s="29">
        <v>585</v>
      </c>
      <c r="BF23" s="28">
        <v>701</v>
      </c>
      <c r="BG23" s="29">
        <v>843</v>
      </c>
      <c r="BH23" s="28">
        <v>660</v>
      </c>
      <c r="BI23" s="29">
        <v>844</v>
      </c>
      <c r="BJ23" s="28">
        <v>1035</v>
      </c>
      <c r="BK23" s="29">
        <v>1222</v>
      </c>
      <c r="BL23" s="28">
        <v>763</v>
      </c>
      <c r="BM23" s="29">
        <v>944</v>
      </c>
      <c r="BN23" s="28">
        <v>1126</v>
      </c>
      <c r="BO23" s="29">
        <v>1307</v>
      </c>
      <c r="BP23" s="28">
        <v>935</v>
      </c>
      <c r="BQ23" s="29">
        <v>1203</v>
      </c>
      <c r="BR23" s="28">
        <v>1423</v>
      </c>
      <c r="BS23" s="29">
        <v>1667</v>
      </c>
      <c r="BT23" s="28">
        <v>1191</v>
      </c>
      <c r="BU23" s="29">
        <v>1492</v>
      </c>
      <c r="BV23" s="28">
        <v>1793</v>
      </c>
      <c r="BW23" s="29">
        <v>2073</v>
      </c>
      <c r="BX23" s="28">
        <v>1069</v>
      </c>
      <c r="BY23" s="29">
        <v>1357</v>
      </c>
      <c r="BZ23" s="28">
        <v>1645</v>
      </c>
      <c r="CA23" s="29">
        <v>1934</v>
      </c>
      <c r="CB23" s="28">
        <v>1622</v>
      </c>
      <c r="CC23" s="29">
        <v>2062</v>
      </c>
      <c r="CD23" s="28">
        <v>2501</v>
      </c>
      <c r="CE23" s="29">
        <v>2852</v>
      </c>
      <c r="CG23" s="19">
        <v>800</v>
      </c>
      <c r="CH23" s="28">
        <v>468</v>
      </c>
      <c r="CI23" s="28">
        <v>585</v>
      </c>
      <c r="CJ23" s="28">
        <v>701</v>
      </c>
      <c r="CK23" s="28">
        <v>843</v>
      </c>
      <c r="CL23" s="28">
        <v>783</v>
      </c>
      <c r="CM23" s="33">
        <v>983</v>
      </c>
      <c r="CN23" s="28">
        <v>1182</v>
      </c>
      <c r="CO23" s="33">
        <v>1381</v>
      </c>
      <c r="CP23" s="28">
        <v>1134</v>
      </c>
      <c r="CQ23" s="33">
        <v>1411</v>
      </c>
      <c r="CR23" s="28">
        <v>1738</v>
      </c>
      <c r="CS23" s="33">
        <v>1965</v>
      </c>
      <c r="CU23" s="49">
        <v>1100</v>
      </c>
      <c r="CV23" s="50">
        <v>632</v>
      </c>
      <c r="CW23" s="51">
        <v>969</v>
      </c>
      <c r="CX23" s="51">
        <v>983</v>
      </c>
      <c r="CY23" s="51">
        <v>1336</v>
      </c>
      <c r="CZ23" s="50">
        <v>1286</v>
      </c>
      <c r="DA23" s="51">
        <v>1920</v>
      </c>
    </row>
    <row r="24" spans="1:105" ht="15" customHeight="1" thickBot="1" x14ac:dyDescent="0.3">
      <c r="A24" s="16">
        <v>1000</v>
      </c>
      <c r="B24" s="21">
        <f t="shared" si="0"/>
        <v>576</v>
      </c>
      <c r="C24" s="17">
        <f t="shared" si="1"/>
        <v>722</v>
      </c>
      <c r="D24" s="17">
        <f t="shared" si="2"/>
        <v>868</v>
      </c>
      <c r="E24" s="20">
        <f t="shared" si="3"/>
        <v>1045</v>
      </c>
      <c r="F24" s="17">
        <f>IF(AND(OR($BA$6=1,$BA$7=F$17),AND(OR($AZ$24=1,$A24&gt;=$AZ$26),OR($AZ$25=1,$A24&lt;=$AZ$27))),IF($AY$3=1,BH25,#REF!)*POWER($D$13/70,1.26),0)</f>
        <v>814</v>
      </c>
      <c r="G24" s="17">
        <f>IF(AND(OR($BA$6=1,$BA$7=G$17),AND(OR($AZ$24=1,$A24&gt;=$AZ$26),OR($AZ$25=1,$A24&lt;=$AZ$27))),IF($AY$3=1,BI25,#REF!)*POWER($D$13/70,1.27),0)</f>
        <v>1042</v>
      </c>
      <c r="H24" s="17">
        <f>IF(AND(OR($BA$6=1,$BA$7=H$17),AND(OR($AZ$24=1,$A24&gt;=$AZ$26),OR($AZ$25=1,$A24&lt;=$AZ$27))),IF($AY$3=1,BJ25,#REF!)*POWER($D$13/70,1.3),0)</f>
        <v>1281</v>
      </c>
      <c r="I24" s="20">
        <f>IF(AND(OR($BA$6=1,$BA$7=I$17),AND(OR($AZ$24=1,$A24&gt;=$AZ$26),OR($AZ$25=1,$A24&lt;=$AZ$27))),IF($AY$3=1,BK25,#REF!)*POWER($D$13/70,1.26),0)</f>
        <v>1515</v>
      </c>
      <c r="J24" s="17">
        <f t="shared" si="4"/>
        <v>942</v>
      </c>
      <c r="K24" s="17">
        <f t="shared" si="5"/>
        <v>1168</v>
      </c>
      <c r="L24" s="17">
        <f t="shared" si="6"/>
        <v>1394</v>
      </c>
      <c r="M24" s="20">
        <f t="shared" si="7"/>
        <v>1620</v>
      </c>
      <c r="N24" s="17">
        <f>IF(AND(OR($BA$6=1,$BA$7=N$17),AND(OR($AZ$24=1,$A24&gt;=$AZ$26),OR($AZ$25=1,$A24&lt;=$AZ$27))),IF($AY$3=1,BP25,#REF!)*POWER($D$13/70,1.3),0)</f>
        <v>1158</v>
      </c>
      <c r="O24" s="17">
        <f>IF(AND(OR($BA$6=1,$BA$7=O$17),AND(OR($AZ$24=1,$A24&gt;=$AZ$26),OR($AZ$25=1,$A24&lt;=$AZ$27))),IF($AY$3=1,BQ25,#REF!)*POWER($D$13/70,1.26),0)</f>
        <v>1491</v>
      </c>
      <c r="P24" s="17">
        <f>IF(AND(OR($BA$6=1,$BA$7=P$17),AND(OR($AZ$24=1,$A24&gt;=$AZ$26),OR($AZ$25=1,$A24&lt;=$AZ$27))),IF($AY$3=1,BR25,#REF!)*POWER($D$13/70,1.3),0)</f>
        <v>1766</v>
      </c>
      <c r="Q24" s="20">
        <f>IF(AND(OR($BA$6=1,$BA$7=Q$17),AND(OR($AZ$24=1,$A24&gt;=$AZ$26),OR($AZ$25=1,$A24&lt;=$AZ$27))),IF($AY$3=1,BS25,#REF!)*POWER($D$13/70,1.28),0)</f>
        <v>2070</v>
      </c>
      <c r="R24" s="17">
        <f>IF(AND(OR($BA$6=1,$BA$7=R$17),AND(OR($AZ$24=1,$A24&gt;=$AZ$26),OR($AZ$25=1,$A24&lt;=$AZ$27))),IF($AY$3=1,BT25,#REF!)*POWER($D$13/70,1.3),0)</f>
        <v>1477</v>
      </c>
      <c r="S24" s="17">
        <f>IF(AND(OR($BA$6=1,$BA$7=S$17),AND(OR($AZ$24=1,$A24&gt;=$AZ$26),OR($AZ$25=1,$A24&lt;=$AZ$27))),IF($AY$3=1,BU25,#REF!)*POWER($D$13/70,1.25),0)</f>
        <v>1852</v>
      </c>
      <c r="T24" s="17">
        <f>IF(AND(OR($BA$6=1,$BA$7=T$17),AND(OR($AZ$24=1,$A24&gt;=$AZ$26),OR($AZ$25=1,$A24&lt;=$AZ$27))),IF($AY$3=1,BV25,#REF!)*POWER($D$13/70,1.3),0)</f>
        <v>2227</v>
      </c>
      <c r="U24" s="20">
        <f>IF(AND(OR($BA$6=1,$BA$7=U$17),AND(OR($AZ$24=1,$A24&gt;=$AZ$26),OR($AZ$25=1,$A24&lt;=$AZ$27))),IF($AY$3=1,BW25,#REF!)*POWER($D$13/70,1.26),0)</f>
        <v>2576</v>
      </c>
      <c r="V24" s="17">
        <f t="shared" si="8"/>
        <v>1312</v>
      </c>
      <c r="W24" s="17">
        <f t="shared" si="9"/>
        <v>1671</v>
      </c>
      <c r="X24" s="17">
        <f t="shared" si="10"/>
        <v>2030</v>
      </c>
      <c r="Y24" s="20">
        <f t="shared" si="11"/>
        <v>2388</v>
      </c>
      <c r="Z24" s="17">
        <f>IF(AND(OR($BA$6=1,$BA$7=Z$17),AND(OR($AZ$24=1,$A24&gt;=$AZ$26),OR($AZ$25=1,$A24&lt;=$AZ$27))),IF($AY$3=1,CB25,#REF!)*POWER($D$13/70,1.3),0)</f>
        <v>2004</v>
      </c>
      <c r="AA24" s="17">
        <f>IF(AND(OR($BA$6=1,$BA$7=AA$17),AND(OR($AZ$24=1,$A24&gt;=$AZ$26),OR($AZ$25=1,$A24&lt;=$AZ$27))),IF($AY$3=1,CC25,#REF!)*POWER($D$13/70,1.27),0)</f>
        <v>2552</v>
      </c>
      <c r="AB24" s="17">
        <f>IF(AND(OR($BA$6=1,$BA$7=AB$17),AND(OR($AZ$24=1,$A24&gt;=$AZ$26),OR($AZ$25=1,$A24&lt;=$AZ$27))),IF($AY$3=1,CD25,#REF!)*POWER($D$13/70,1.3),0)</f>
        <v>3099</v>
      </c>
      <c r="AC24" s="30">
        <f>IF(AND(OR($BA$6=1,$BA$7=AC$17),AND(OR($AZ$24=1,$A24&gt;=$AZ$26),OR($AZ$25=1,$A24&lt;=$AZ$27))),IF($AY$3=1,CE25,#REF!)*POWER($D$13/70,1.27),0)</f>
        <v>3537</v>
      </c>
      <c r="AD24" s="32">
        <v>1000</v>
      </c>
      <c r="AE24" s="36">
        <f t="shared" si="12"/>
        <v>576</v>
      </c>
      <c r="AF24" s="34">
        <f t="shared" si="13"/>
        <v>722</v>
      </c>
      <c r="AG24" s="40">
        <f t="shared" si="14"/>
        <v>868</v>
      </c>
      <c r="AH24" s="40">
        <f t="shared" si="15"/>
        <v>1045</v>
      </c>
      <c r="AI24" s="40">
        <f t="shared" si="16"/>
        <v>971</v>
      </c>
      <c r="AJ24" s="40">
        <f t="shared" si="17"/>
        <v>1220</v>
      </c>
      <c r="AK24" s="40">
        <f t="shared" si="18"/>
        <v>1469</v>
      </c>
      <c r="AL24" s="40">
        <f t="shared" si="19"/>
        <v>1718</v>
      </c>
      <c r="AM24" s="40">
        <f t="shared" si="20"/>
        <v>1400</v>
      </c>
      <c r="AN24" s="40">
        <f t="shared" si="21"/>
        <v>1747</v>
      </c>
      <c r="AO24" s="40">
        <f t="shared" si="22"/>
        <v>2156</v>
      </c>
      <c r="AP24" s="48">
        <f t="shared" si="23"/>
        <v>2439</v>
      </c>
      <c r="AQ24" s="66">
        <v>1000</v>
      </c>
      <c r="AR24" s="69">
        <v>1300</v>
      </c>
      <c r="AS24" s="59">
        <f t="shared" si="24"/>
        <v>742</v>
      </c>
      <c r="AT24" s="55">
        <f t="shared" si="25"/>
        <v>1138</v>
      </c>
      <c r="AU24" s="55">
        <f t="shared" si="26"/>
        <v>1120</v>
      </c>
      <c r="AV24" s="55">
        <f t="shared" si="27"/>
        <v>1524</v>
      </c>
      <c r="AW24" s="55">
        <f t="shared" si="28"/>
        <v>1493</v>
      </c>
      <c r="AX24" s="60">
        <f t="shared" si="29"/>
        <v>2229</v>
      </c>
      <c r="AY24" s="2"/>
      <c r="AZ24" s="5">
        <v>1</v>
      </c>
      <c r="BA24" s="2"/>
      <c r="BB24" s="2"/>
      <c r="BC24" s="19">
        <v>900</v>
      </c>
      <c r="BD24" s="28">
        <v>522</v>
      </c>
      <c r="BE24" s="29">
        <v>654</v>
      </c>
      <c r="BF24" s="28">
        <v>785</v>
      </c>
      <c r="BG24" s="29">
        <v>944</v>
      </c>
      <c r="BH24" s="28">
        <v>737</v>
      </c>
      <c r="BI24" s="29">
        <v>943</v>
      </c>
      <c r="BJ24" s="28">
        <v>1158</v>
      </c>
      <c r="BK24" s="29">
        <v>1369</v>
      </c>
      <c r="BL24" s="28">
        <v>852</v>
      </c>
      <c r="BM24" s="29">
        <v>1056</v>
      </c>
      <c r="BN24" s="28">
        <v>1260</v>
      </c>
      <c r="BO24" s="29">
        <v>1464</v>
      </c>
      <c r="BP24" s="28">
        <v>1047</v>
      </c>
      <c r="BQ24" s="29">
        <v>1347</v>
      </c>
      <c r="BR24" s="28">
        <v>1594</v>
      </c>
      <c r="BS24" s="29">
        <v>1868</v>
      </c>
      <c r="BT24" s="28">
        <v>1334</v>
      </c>
      <c r="BU24" s="29">
        <v>1672</v>
      </c>
      <c r="BV24" s="28">
        <v>2010</v>
      </c>
      <c r="BW24" s="29">
        <v>2325</v>
      </c>
      <c r="BX24" s="28">
        <v>1191</v>
      </c>
      <c r="BY24" s="29">
        <v>1514</v>
      </c>
      <c r="BZ24" s="28">
        <v>1837</v>
      </c>
      <c r="CA24" s="29">
        <v>2161</v>
      </c>
      <c r="CB24" s="28">
        <v>1813</v>
      </c>
      <c r="CC24" s="29">
        <v>2307</v>
      </c>
      <c r="CD24" s="28">
        <v>2800</v>
      </c>
      <c r="CE24" s="29">
        <v>3194</v>
      </c>
      <c r="CG24" s="19">
        <v>900</v>
      </c>
      <c r="CH24" s="28">
        <v>522</v>
      </c>
      <c r="CI24" s="28">
        <v>654</v>
      </c>
      <c r="CJ24" s="28">
        <v>785</v>
      </c>
      <c r="CK24" s="28">
        <v>944</v>
      </c>
      <c r="CL24" s="28">
        <v>877</v>
      </c>
      <c r="CM24" s="33">
        <v>1101</v>
      </c>
      <c r="CN24" s="28">
        <v>1325</v>
      </c>
      <c r="CO24" s="33">
        <v>1549</v>
      </c>
      <c r="CP24" s="28">
        <v>1267</v>
      </c>
      <c r="CQ24" s="33">
        <v>1579</v>
      </c>
      <c r="CR24" s="28">
        <v>1947</v>
      </c>
      <c r="CS24" s="33">
        <v>2202</v>
      </c>
      <c r="CU24" s="49">
        <v>1200</v>
      </c>
      <c r="CV24" s="50">
        <v>687</v>
      </c>
      <c r="CW24" s="51">
        <v>1054</v>
      </c>
      <c r="CX24" s="51">
        <v>1052</v>
      </c>
      <c r="CY24" s="51">
        <v>1430</v>
      </c>
      <c r="CZ24" s="50">
        <v>1390</v>
      </c>
      <c r="DA24" s="51">
        <v>2075</v>
      </c>
    </row>
    <row r="25" spans="1:105" ht="15" customHeight="1" thickBot="1" x14ac:dyDescent="0.3">
      <c r="A25" s="16">
        <v>1100</v>
      </c>
      <c r="B25" s="21">
        <f t="shared" si="0"/>
        <v>631</v>
      </c>
      <c r="C25" s="17">
        <f t="shared" si="1"/>
        <v>791</v>
      </c>
      <c r="D25" s="17">
        <f t="shared" si="2"/>
        <v>952</v>
      </c>
      <c r="E25" s="20">
        <f t="shared" si="3"/>
        <v>1146</v>
      </c>
      <c r="F25" s="17">
        <f>IF(AND(OR($BA$6=1,$BA$7=F$17),AND(OR($AZ$24=1,$A25&gt;=$AZ$26),OR($AZ$25=1,$A25&lt;=$AZ$27))),IF($AY$3=1,BH26,#REF!)*POWER($D$13/70,1.26),0)</f>
        <v>891</v>
      </c>
      <c r="G25" s="17">
        <f>IF(AND(OR($BA$6=1,$BA$7=G$17),AND(OR($AZ$24=1,$A25&gt;=$AZ$26),OR($AZ$25=1,$A25&lt;=$AZ$27))),IF($AY$3=1,BI26,#REF!)*POWER($D$13/70,1.27),0)</f>
        <v>1141</v>
      </c>
      <c r="H25" s="17">
        <f>IF(AND(OR($BA$6=1,$BA$7=H$17),AND(OR($AZ$24=1,$A25&gt;=$AZ$26),OR($AZ$25=1,$A25&lt;=$AZ$27))),IF($AY$3=1,BJ26,#REF!)*POWER($D$13/70,1.3),0)</f>
        <v>1404</v>
      </c>
      <c r="I25" s="20">
        <f>IF(AND(OR($BA$6=1,$BA$7=I$17),AND(OR($AZ$24=1,$A25&gt;=$AZ$26),OR($AZ$25=1,$A25&lt;=$AZ$27))),IF($AY$3=1,BK26,#REF!)*POWER($D$13/70,1.26),0)</f>
        <v>1661</v>
      </c>
      <c r="J25" s="17">
        <f t="shared" si="4"/>
        <v>1031</v>
      </c>
      <c r="K25" s="17">
        <f t="shared" si="5"/>
        <v>1280</v>
      </c>
      <c r="L25" s="17">
        <f t="shared" si="6"/>
        <v>1528</v>
      </c>
      <c r="M25" s="20">
        <f t="shared" si="7"/>
        <v>1777</v>
      </c>
      <c r="N25" s="17">
        <f>IF(AND(OR($BA$6=1,$BA$7=N$17),AND(OR($AZ$24=1,$A25&gt;=$AZ$26),OR($AZ$25=1,$A25&lt;=$AZ$27))),IF($AY$3=1,BP26,#REF!)*POWER($D$13/70,1.3),0)</f>
        <v>1269</v>
      </c>
      <c r="O25" s="17">
        <f>IF(AND(OR($BA$6=1,$BA$7=O$17),AND(OR($AZ$24=1,$A25&gt;=$AZ$26),OR($AZ$25=1,$A25&lt;=$AZ$27))),IF($AY$3=1,BQ26,#REF!)*POWER($D$13/70,1.26),0)</f>
        <v>1635</v>
      </c>
      <c r="P25" s="17">
        <f>IF(AND(OR($BA$6=1,$BA$7=P$17),AND(OR($AZ$24=1,$A25&gt;=$AZ$26),OR($AZ$25=1,$A25&lt;=$AZ$27))),IF($AY$3=1,BR26,#REF!)*POWER($D$13/70,1.3),0)</f>
        <v>1937</v>
      </c>
      <c r="Q25" s="20">
        <f>IF(AND(OR($BA$6=1,$BA$7=Q$17),AND(OR($AZ$24=1,$A25&gt;=$AZ$26),OR($AZ$25=1,$A25&lt;=$AZ$27))),IF($AY$3=1,BS26,#REF!)*POWER($D$13/70,1.28),0)</f>
        <v>2272</v>
      </c>
      <c r="R25" s="17">
        <f>IF(AND(OR($BA$6=1,$BA$7=R$17),AND(OR($AZ$24=1,$A25&gt;=$AZ$26),OR($AZ$25=1,$A25&lt;=$AZ$27))),IF($AY$3=1,BT26,#REF!)*POWER($D$13/70,1.3),0)</f>
        <v>1620</v>
      </c>
      <c r="S25" s="17">
        <f>IF(AND(OR($BA$6=1,$BA$7=S$17),AND(OR($AZ$24=1,$A25&gt;=$AZ$26),OR($AZ$25=1,$A25&lt;=$AZ$27))),IF($AY$3=1,BU26,#REF!)*POWER($D$13/70,1.25),0)</f>
        <v>2032</v>
      </c>
      <c r="T25" s="17">
        <f>IF(AND(OR($BA$6=1,$BA$7=T$17),AND(OR($AZ$24=1,$A25&gt;=$AZ$26),OR($AZ$25=1,$A25&lt;=$AZ$27))),IF($AY$3=1,BV26,#REF!)*POWER($D$13/70,1.3),0)</f>
        <v>2444</v>
      </c>
      <c r="U25" s="20">
        <f>IF(AND(OR($BA$6=1,$BA$7=U$17),AND(OR($AZ$24=1,$A25&gt;=$AZ$26),OR($AZ$25=1,$A25&lt;=$AZ$27))),IF($AY$3=1,BW26,#REF!)*POWER($D$13/70,1.26),0)</f>
        <v>2827</v>
      </c>
      <c r="V25" s="17">
        <f t="shared" si="8"/>
        <v>1434</v>
      </c>
      <c r="W25" s="17">
        <f t="shared" si="9"/>
        <v>1828</v>
      </c>
      <c r="X25" s="17">
        <f t="shared" si="10"/>
        <v>2222</v>
      </c>
      <c r="Y25" s="20">
        <f t="shared" si="11"/>
        <v>2615</v>
      </c>
      <c r="Z25" s="17">
        <f>IF(AND(OR($BA$6=1,$BA$7=Z$17),AND(OR($AZ$24=1,$A25&gt;=$AZ$26),OR($AZ$25=1,$A25&lt;=$AZ$27))),IF($AY$3=1,CB26,#REF!)*POWER($D$13/70,1.3),0)</f>
        <v>2195</v>
      </c>
      <c r="AA25" s="17">
        <f>IF(AND(OR($BA$6=1,$BA$7=AA$17),AND(OR($AZ$24=1,$A25&gt;=$AZ$26),OR($AZ$25=1,$A25&lt;=$AZ$27))),IF($AY$3=1,CC26,#REF!)*POWER($D$13/70,1.27),0)</f>
        <v>2797</v>
      </c>
      <c r="AB25" s="17">
        <f>IF(AND(OR($BA$6=1,$BA$7=AB$17),AND(OR($AZ$24=1,$A25&gt;=$AZ$26),OR($AZ$25=1,$A25&lt;=$AZ$27))),IF($AY$3=1,CD26,#REF!)*POWER($D$13/70,1.3),0)</f>
        <v>3398</v>
      </c>
      <c r="AC25" s="30">
        <f>IF(AND(OR($BA$6=1,$BA$7=AC$17),AND(OR($AZ$24=1,$A25&gt;=$AZ$26),OR($AZ$25=1,$A25&lt;=$AZ$27))),IF($AY$3=1,CE26,#REF!)*POWER($D$13/70,1.27),0)</f>
        <v>3880</v>
      </c>
      <c r="AD25" s="32">
        <v>1100</v>
      </c>
      <c r="AE25" s="36">
        <f t="shared" si="12"/>
        <v>631</v>
      </c>
      <c r="AF25" s="34">
        <f t="shared" si="13"/>
        <v>791</v>
      </c>
      <c r="AG25" s="40">
        <f t="shared" si="14"/>
        <v>952</v>
      </c>
      <c r="AH25" s="40">
        <f t="shared" si="15"/>
        <v>1146</v>
      </c>
      <c r="AI25" s="40">
        <f t="shared" si="16"/>
        <v>1064</v>
      </c>
      <c r="AJ25" s="40">
        <f t="shared" si="17"/>
        <v>1338</v>
      </c>
      <c r="AK25" s="40">
        <f t="shared" si="18"/>
        <v>1612</v>
      </c>
      <c r="AL25" s="40">
        <f t="shared" si="19"/>
        <v>1886</v>
      </c>
      <c r="AM25" s="40">
        <f t="shared" si="20"/>
        <v>1534</v>
      </c>
      <c r="AN25" s="40">
        <f t="shared" si="21"/>
        <v>1914</v>
      </c>
      <c r="AO25" s="40">
        <f t="shared" si="22"/>
        <v>2364</v>
      </c>
      <c r="AP25" s="48">
        <f t="shared" si="23"/>
        <v>2676</v>
      </c>
      <c r="AQ25" s="66">
        <v>1100</v>
      </c>
      <c r="AR25" s="69">
        <v>1400</v>
      </c>
      <c r="AS25" s="59">
        <f t="shared" si="24"/>
        <v>797</v>
      </c>
      <c r="AT25" s="55">
        <f t="shared" si="25"/>
        <v>1223</v>
      </c>
      <c r="AU25" s="55">
        <f t="shared" si="26"/>
        <v>1189</v>
      </c>
      <c r="AV25" s="55">
        <f t="shared" si="27"/>
        <v>1618</v>
      </c>
      <c r="AW25" s="55">
        <f t="shared" si="28"/>
        <v>1597</v>
      </c>
      <c r="AX25" s="60">
        <f t="shared" si="29"/>
        <v>2384</v>
      </c>
      <c r="AY25" s="2"/>
      <c r="AZ25" s="5">
        <v>1</v>
      </c>
      <c r="BA25" s="2"/>
      <c r="BB25" s="2"/>
      <c r="BC25" s="19">
        <v>1000</v>
      </c>
      <c r="BD25" s="28">
        <v>576</v>
      </c>
      <c r="BE25" s="29">
        <v>722</v>
      </c>
      <c r="BF25" s="28">
        <v>868</v>
      </c>
      <c r="BG25" s="29">
        <v>1045</v>
      </c>
      <c r="BH25" s="28">
        <v>814</v>
      </c>
      <c r="BI25" s="29">
        <v>1042</v>
      </c>
      <c r="BJ25" s="28">
        <v>1281</v>
      </c>
      <c r="BK25" s="29">
        <v>1515</v>
      </c>
      <c r="BL25" s="28">
        <v>942</v>
      </c>
      <c r="BM25" s="29">
        <v>1168</v>
      </c>
      <c r="BN25" s="28">
        <v>1394</v>
      </c>
      <c r="BO25" s="29">
        <v>1620</v>
      </c>
      <c r="BP25" s="28">
        <v>1158</v>
      </c>
      <c r="BQ25" s="29">
        <v>1491</v>
      </c>
      <c r="BR25" s="28">
        <v>1766</v>
      </c>
      <c r="BS25" s="29">
        <v>2070</v>
      </c>
      <c r="BT25" s="28">
        <v>1477</v>
      </c>
      <c r="BU25" s="29">
        <v>1852</v>
      </c>
      <c r="BV25" s="28">
        <v>2227</v>
      </c>
      <c r="BW25" s="29">
        <v>2576</v>
      </c>
      <c r="BX25" s="28">
        <v>1312</v>
      </c>
      <c r="BY25" s="29">
        <v>1671</v>
      </c>
      <c r="BZ25" s="28">
        <v>2030</v>
      </c>
      <c r="CA25" s="29">
        <v>2388</v>
      </c>
      <c r="CB25" s="28">
        <v>2004</v>
      </c>
      <c r="CC25" s="29">
        <v>2552</v>
      </c>
      <c r="CD25" s="28">
        <v>3099</v>
      </c>
      <c r="CE25" s="29">
        <v>3537</v>
      </c>
      <c r="CG25" s="19">
        <v>1000</v>
      </c>
      <c r="CH25" s="28">
        <v>576</v>
      </c>
      <c r="CI25" s="28">
        <v>722</v>
      </c>
      <c r="CJ25" s="28">
        <v>868</v>
      </c>
      <c r="CK25" s="28">
        <v>1045</v>
      </c>
      <c r="CL25" s="28">
        <v>971</v>
      </c>
      <c r="CM25" s="33">
        <v>1220</v>
      </c>
      <c r="CN25" s="28">
        <v>1469</v>
      </c>
      <c r="CO25" s="33">
        <v>1718</v>
      </c>
      <c r="CP25" s="28">
        <v>1400</v>
      </c>
      <c r="CQ25" s="33">
        <v>1747</v>
      </c>
      <c r="CR25" s="28">
        <v>2156</v>
      </c>
      <c r="CS25" s="33">
        <v>2439</v>
      </c>
      <c r="CU25" s="49">
        <v>1300</v>
      </c>
      <c r="CV25" s="50">
        <v>742</v>
      </c>
      <c r="CW25" s="51">
        <v>1138</v>
      </c>
      <c r="CX25" s="51">
        <v>1120</v>
      </c>
      <c r="CY25" s="51">
        <v>1524</v>
      </c>
      <c r="CZ25" s="50">
        <v>1493</v>
      </c>
      <c r="DA25" s="51">
        <v>2229</v>
      </c>
    </row>
    <row r="26" spans="1:105" ht="15" customHeight="1" thickBot="1" x14ac:dyDescent="0.3">
      <c r="A26" s="16">
        <v>1200</v>
      </c>
      <c r="B26" s="21">
        <f t="shared" si="0"/>
        <v>685</v>
      </c>
      <c r="C26" s="17">
        <f t="shared" si="1"/>
        <v>860</v>
      </c>
      <c r="D26" s="17">
        <f t="shared" si="2"/>
        <v>1035</v>
      </c>
      <c r="E26" s="20">
        <f t="shared" si="3"/>
        <v>1247</v>
      </c>
      <c r="F26" s="17">
        <f>IF(AND(OR($BA$6=1,$BA$7=F$17),AND(OR($AZ$24=1,$A26&gt;=$AZ$26),OR($AZ$25=1,$A26&lt;=$AZ$27))),IF($AY$3=1,BH27,#REF!)*POWER($D$13/70,1.26),0)</f>
        <v>968</v>
      </c>
      <c r="G26" s="17">
        <f>IF(AND(OR($BA$6=1,$BA$7=G$17),AND(OR($AZ$24=1,$A26&gt;=$AZ$26),OR($AZ$25=1,$A26&lt;=$AZ$27))),IF($AY$3=1,BI27,#REF!)*POWER($D$13/70,1.27),0)</f>
        <v>1240</v>
      </c>
      <c r="H26" s="17">
        <f>IF(AND(OR($BA$6=1,$BA$7=H$17),AND(OR($AZ$24=1,$A26&gt;=$AZ$26),OR($AZ$25=1,$A26&lt;=$AZ$27))),IF($AY$3=1,BJ27,#REF!)*POWER($D$13/70,1.3),0)</f>
        <v>1527</v>
      </c>
      <c r="I26" s="20">
        <f>IF(AND(OR($BA$6=1,$BA$7=I$17),AND(OR($AZ$24=1,$A26&gt;=$AZ$26),OR($AZ$25=1,$A26&lt;=$AZ$27))),IF($AY$3=1,BK27,#REF!)*POWER($D$13/70,1.26),0)</f>
        <v>1807</v>
      </c>
      <c r="J26" s="17">
        <f t="shared" si="4"/>
        <v>1121</v>
      </c>
      <c r="K26" s="17">
        <f t="shared" si="5"/>
        <v>1392</v>
      </c>
      <c r="L26" s="17">
        <f t="shared" si="6"/>
        <v>1663</v>
      </c>
      <c r="M26" s="20">
        <f t="shared" si="7"/>
        <v>1934</v>
      </c>
      <c r="N26" s="17">
        <f>IF(AND(OR($BA$6=1,$BA$7=N$17),AND(OR($AZ$24=1,$A26&gt;=$AZ$26),OR($AZ$25=1,$A26&lt;=$AZ$27))),IF($AY$3=1,BP27,#REF!)*POWER($D$13/70,1.3),0)</f>
        <v>1380</v>
      </c>
      <c r="O26" s="17">
        <f>IF(AND(OR($BA$6=1,$BA$7=O$17),AND(OR($AZ$24=1,$A26&gt;=$AZ$26),OR($AZ$25=1,$A26&lt;=$AZ$27))),IF($AY$3=1,BQ27,#REF!)*POWER($D$13/70,1.26),0)</f>
        <v>1779</v>
      </c>
      <c r="P26" s="17">
        <f>IF(AND(OR($BA$6=1,$BA$7=P$17),AND(OR($AZ$24=1,$A26&gt;=$AZ$26),OR($AZ$25=1,$A26&lt;=$AZ$27))),IF($AY$3=1,BR27,#REF!)*POWER($D$13/70,1.3),0)</f>
        <v>2109</v>
      </c>
      <c r="Q26" s="20">
        <f>IF(AND(OR($BA$6=1,$BA$7=Q$17),AND(OR($AZ$24=1,$A26&gt;=$AZ$26),OR($AZ$25=1,$A26&lt;=$AZ$27))),IF($AY$3=1,BS27,#REF!)*POWER($D$13/70,1.28),0)</f>
        <v>2473</v>
      </c>
      <c r="R26" s="17">
        <f>IF(AND(OR($BA$6=1,$BA$7=R$17),AND(OR($AZ$24=1,$A26&gt;=$AZ$26),OR($AZ$25=1,$A26&lt;=$AZ$27))),IF($AY$3=1,BT27,#REF!)*POWER($D$13/70,1.3),0)</f>
        <v>1762</v>
      </c>
      <c r="S26" s="17">
        <f>IF(AND(OR($BA$6=1,$BA$7=S$17),AND(OR($AZ$24=1,$A26&gt;=$AZ$26),OR($AZ$25=1,$A26&lt;=$AZ$27))),IF($AY$3=1,BU27,#REF!)*POWER($D$13/70,1.25),0)</f>
        <v>2212</v>
      </c>
      <c r="T26" s="17">
        <f>IF(AND(OR($BA$6=1,$BA$7=T$17),AND(OR($AZ$24=1,$A26&gt;=$AZ$26),OR($AZ$25=1,$A26&lt;=$AZ$27))),IF($AY$3=1,BV27,#REF!)*POWER($D$13/70,1.3),0)</f>
        <v>2661</v>
      </c>
      <c r="U26" s="20">
        <f>IF(AND(OR($BA$6=1,$BA$7=U$17),AND(OR($AZ$24=1,$A26&gt;=$AZ$26),OR($AZ$25=1,$A26&lt;=$AZ$27))),IF($AY$3=1,BW27,#REF!)*POWER($D$13/70,1.26),0)</f>
        <v>3079</v>
      </c>
      <c r="V26" s="17">
        <f t="shared" si="8"/>
        <v>1556</v>
      </c>
      <c r="W26" s="17">
        <f t="shared" si="9"/>
        <v>1985</v>
      </c>
      <c r="X26" s="17">
        <f t="shared" si="10"/>
        <v>2414</v>
      </c>
      <c r="Y26" s="20">
        <f t="shared" si="11"/>
        <v>2843</v>
      </c>
      <c r="Z26" s="17">
        <f>IF(AND(OR($BA$6=1,$BA$7=Z$17),AND(OR($AZ$24=1,$A26&gt;=$AZ$26),OR($AZ$25=1,$A26&lt;=$AZ$27))),IF($AY$3=1,CB27,#REF!)*POWER($D$13/70,1.3),0)</f>
        <v>2386</v>
      </c>
      <c r="AA26" s="17">
        <f>IF(AND(OR($BA$6=1,$BA$7=AA$17),AND(OR($AZ$24=1,$A26&gt;=$AZ$26),OR($AZ$25=1,$A26&lt;=$AZ$27))),IF($AY$3=1,CC27,#REF!)*POWER($D$13/70,1.27),0)</f>
        <v>3041</v>
      </c>
      <c r="AB26" s="17">
        <f>IF(AND(OR($BA$6=1,$BA$7=AB$17),AND(OR($AZ$24=1,$A26&gt;=$AZ$26),OR($AZ$25=1,$A26&lt;=$AZ$27))),IF($AY$3=1,CD27,#REF!)*POWER($D$13/70,1.3),0)</f>
        <v>3697</v>
      </c>
      <c r="AC26" s="30">
        <f>IF(AND(OR($BA$6=1,$BA$7=AC$17),AND(OR($AZ$24=1,$A26&gt;=$AZ$26),OR($AZ$25=1,$A26&lt;=$AZ$27))),IF($AY$3=1,CE27,#REF!)*POWER($D$13/70,1.27),0)</f>
        <v>4222</v>
      </c>
      <c r="AD26" s="32">
        <v>1200</v>
      </c>
      <c r="AE26" s="36">
        <f t="shared" si="12"/>
        <v>685</v>
      </c>
      <c r="AF26" s="34">
        <f t="shared" si="13"/>
        <v>860</v>
      </c>
      <c r="AG26" s="40">
        <f t="shared" si="14"/>
        <v>1035</v>
      </c>
      <c r="AH26" s="40">
        <f t="shared" si="15"/>
        <v>1247</v>
      </c>
      <c r="AI26" s="40">
        <f t="shared" si="16"/>
        <v>1158</v>
      </c>
      <c r="AJ26" s="40">
        <f t="shared" si="17"/>
        <v>1457</v>
      </c>
      <c r="AK26" s="40">
        <f t="shared" si="18"/>
        <v>1756</v>
      </c>
      <c r="AL26" s="40">
        <f t="shared" si="19"/>
        <v>2054</v>
      </c>
      <c r="AM26" s="40">
        <f t="shared" si="20"/>
        <v>1667</v>
      </c>
      <c r="AN26" s="40">
        <f t="shared" si="21"/>
        <v>2082</v>
      </c>
      <c r="AO26" s="40">
        <f t="shared" si="22"/>
        <v>2573</v>
      </c>
      <c r="AP26" s="48">
        <f t="shared" si="23"/>
        <v>2913</v>
      </c>
      <c r="AQ26" s="66">
        <v>1200</v>
      </c>
      <c r="AR26" s="69">
        <v>1500</v>
      </c>
      <c r="AS26" s="59">
        <f t="shared" si="24"/>
        <v>852</v>
      </c>
      <c r="AT26" s="55">
        <f t="shared" si="25"/>
        <v>1307</v>
      </c>
      <c r="AU26" s="55">
        <f t="shared" si="26"/>
        <v>1258</v>
      </c>
      <c r="AV26" s="55">
        <f t="shared" si="27"/>
        <v>1711</v>
      </c>
      <c r="AW26" s="55">
        <f t="shared" si="28"/>
        <v>1701</v>
      </c>
      <c r="AX26" s="60">
        <f t="shared" si="29"/>
        <v>2539</v>
      </c>
      <c r="AY26" s="2"/>
      <c r="AZ26" s="6" t="str">
        <f>INDEX(AZ1:AZ23,AZ24)</f>
        <v>Всё</v>
      </c>
      <c r="BA26" s="2"/>
      <c r="BB26" s="2"/>
      <c r="BC26" s="19">
        <v>1100</v>
      </c>
      <c r="BD26" s="28">
        <v>631</v>
      </c>
      <c r="BE26" s="29">
        <v>791</v>
      </c>
      <c r="BF26" s="28">
        <v>952</v>
      </c>
      <c r="BG26" s="29">
        <v>1146</v>
      </c>
      <c r="BH26" s="28">
        <v>891</v>
      </c>
      <c r="BI26" s="29">
        <v>1141</v>
      </c>
      <c r="BJ26" s="28">
        <v>1404</v>
      </c>
      <c r="BK26" s="29">
        <v>1661</v>
      </c>
      <c r="BL26" s="28">
        <v>1031</v>
      </c>
      <c r="BM26" s="29">
        <v>1280</v>
      </c>
      <c r="BN26" s="28">
        <v>1528</v>
      </c>
      <c r="BO26" s="29">
        <v>1777</v>
      </c>
      <c r="BP26" s="28">
        <v>1269</v>
      </c>
      <c r="BQ26" s="29">
        <v>1635</v>
      </c>
      <c r="BR26" s="28">
        <v>1937</v>
      </c>
      <c r="BS26" s="29">
        <v>2272</v>
      </c>
      <c r="BT26" s="28">
        <v>1620</v>
      </c>
      <c r="BU26" s="29">
        <v>2032</v>
      </c>
      <c r="BV26" s="28">
        <v>2444</v>
      </c>
      <c r="BW26" s="29">
        <v>2827</v>
      </c>
      <c r="BX26" s="28">
        <v>1434</v>
      </c>
      <c r="BY26" s="29">
        <v>1828</v>
      </c>
      <c r="BZ26" s="28">
        <v>2222</v>
      </c>
      <c r="CA26" s="29">
        <v>2615</v>
      </c>
      <c r="CB26" s="28">
        <v>2195</v>
      </c>
      <c r="CC26" s="29">
        <v>2797</v>
      </c>
      <c r="CD26" s="28">
        <v>3398</v>
      </c>
      <c r="CE26" s="29">
        <v>3880</v>
      </c>
      <c r="CG26" s="19">
        <v>1100</v>
      </c>
      <c r="CH26" s="28">
        <v>631</v>
      </c>
      <c r="CI26" s="28">
        <v>791</v>
      </c>
      <c r="CJ26" s="28">
        <v>952</v>
      </c>
      <c r="CK26" s="28">
        <v>1146</v>
      </c>
      <c r="CL26" s="28">
        <v>1064</v>
      </c>
      <c r="CM26" s="33">
        <v>1338</v>
      </c>
      <c r="CN26" s="28">
        <v>1612</v>
      </c>
      <c r="CO26" s="33">
        <v>1886</v>
      </c>
      <c r="CP26" s="28">
        <v>1534</v>
      </c>
      <c r="CQ26" s="33">
        <v>1914</v>
      </c>
      <c r="CR26" s="28">
        <v>2364</v>
      </c>
      <c r="CS26" s="33">
        <v>2676</v>
      </c>
      <c r="CU26" s="49">
        <v>1400</v>
      </c>
      <c r="CV26" s="50">
        <v>797</v>
      </c>
      <c r="CW26" s="51">
        <v>1223</v>
      </c>
      <c r="CX26" s="51">
        <v>1189</v>
      </c>
      <c r="CY26" s="51">
        <v>1618</v>
      </c>
      <c r="CZ26" s="50">
        <v>1597</v>
      </c>
      <c r="DA26" s="51">
        <v>2384</v>
      </c>
    </row>
    <row r="27" spans="1:105" ht="15" customHeight="1" thickBot="1" x14ac:dyDescent="0.3">
      <c r="A27" s="16">
        <v>1300</v>
      </c>
      <c r="B27" s="21">
        <f t="shared" si="0"/>
        <v>739</v>
      </c>
      <c r="C27" s="17">
        <f t="shared" si="1"/>
        <v>929</v>
      </c>
      <c r="D27" s="17">
        <f t="shared" si="2"/>
        <v>1119</v>
      </c>
      <c r="E27" s="20">
        <f t="shared" si="3"/>
        <v>1348</v>
      </c>
      <c r="F27" s="17">
        <f>IF(AND(OR($BA$6=1,$BA$7=F$17),AND(OR($AZ$24=1,$A27&gt;=$AZ$26),OR($AZ$25=1,$A27&lt;=$AZ$27))),IF($AY$3=1,BH28,#REF!)*POWER($D$13/70,1.26),0)</f>
        <v>1044</v>
      </c>
      <c r="G27" s="17">
        <f>IF(AND(OR($BA$6=1,$BA$7=G$17),AND(OR($AZ$24=1,$A27&gt;=$AZ$26),OR($AZ$25=1,$A27&lt;=$AZ$27))),IF($AY$3=1,BI28,#REF!)*POWER($D$13/70,1.27),0)</f>
        <v>1339</v>
      </c>
      <c r="H27" s="17">
        <f>IF(AND(OR($BA$6=1,$BA$7=H$17),AND(OR($AZ$24=1,$A27&gt;=$AZ$26),OR($AZ$25=1,$A27&lt;=$AZ$27))),IF($AY$3=1,BJ28,#REF!)*POWER($D$13/70,1.3),0)</f>
        <v>1650</v>
      </c>
      <c r="I27" s="20">
        <f>IF(AND(OR($BA$6=1,$BA$7=I$17),AND(OR($AZ$24=1,$A27&gt;=$AZ$26),OR($AZ$25=1,$A27&lt;=$AZ$27))),IF($AY$3=1,BK28,#REF!)*POWER($D$13/70,1.26),0)</f>
        <v>1953</v>
      </c>
      <c r="J27" s="17">
        <f t="shared" si="4"/>
        <v>1210</v>
      </c>
      <c r="K27" s="17">
        <f t="shared" si="5"/>
        <v>1504</v>
      </c>
      <c r="L27" s="17">
        <f t="shared" si="6"/>
        <v>1797</v>
      </c>
      <c r="M27" s="20">
        <f t="shared" si="7"/>
        <v>2090</v>
      </c>
      <c r="N27" s="17">
        <f>IF(AND(OR($BA$6=1,$BA$7=N$17),AND(OR($AZ$24=1,$A27&gt;=$AZ$26),OR($AZ$25=1,$A27&lt;=$AZ$27))),IF($AY$3=1,BP28,#REF!)*POWER($D$13/70,1.3),0)</f>
        <v>1491</v>
      </c>
      <c r="O27" s="17">
        <f>IF(AND(OR($BA$6=1,$BA$7=O$17),AND(OR($AZ$24=1,$A27&gt;=$AZ$26),OR($AZ$25=1,$A27&lt;=$AZ$27))),IF($AY$3=1,BQ28,#REF!)*POWER($D$13/70,1.26),0)</f>
        <v>1923</v>
      </c>
      <c r="P27" s="17">
        <f>IF(AND(OR($BA$6=1,$BA$7=P$17),AND(OR($AZ$24=1,$A27&gt;=$AZ$26),OR($AZ$25=1,$A27&lt;=$AZ$27))),IF($AY$3=1,BR28,#REF!)*POWER($D$13/70,1.3),0)</f>
        <v>2280</v>
      </c>
      <c r="Q27" s="20">
        <f>IF(AND(OR($BA$6=1,$BA$7=Q$17),AND(OR($AZ$24=1,$A27&gt;=$AZ$26),OR($AZ$25=1,$A27&lt;=$AZ$27))),IF($AY$3=1,BS28,#REF!)*POWER($D$13/70,1.28),0)</f>
        <v>2675</v>
      </c>
      <c r="R27" s="17">
        <f>IF(AND(OR($BA$6=1,$BA$7=R$17),AND(OR($AZ$24=1,$A27&gt;=$AZ$26),OR($AZ$25=1,$A27&lt;=$AZ$27))),IF($AY$3=1,BT28,#REF!)*POWER($D$13/70,1.3),0)</f>
        <v>1905</v>
      </c>
      <c r="S27" s="17">
        <f>IF(AND(OR($BA$6=1,$BA$7=S$17),AND(OR($AZ$24=1,$A27&gt;=$AZ$26),OR($AZ$25=1,$A27&lt;=$AZ$27))),IF($AY$3=1,BU28,#REF!)*POWER($D$13/70,1.25),0)</f>
        <v>2391</v>
      </c>
      <c r="T27" s="17">
        <f>IF(AND(OR($BA$6=1,$BA$7=T$17),AND(OR($AZ$24=1,$A27&gt;=$AZ$26),OR($AZ$25=1,$A27&lt;=$AZ$27))),IF($AY$3=1,BV28,#REF!)*POWER($D$13/70,1.3),0)</f>
        <v>2878</v>
      </c>
      <c r="U27" s="20">
        <f>IF(AND(OR($BA$6=1,$BA$7=U$17),AND(OR($AZ$24=1,$A27&gt;=$AZ$26),OR($AZ$25=1,$A27&lt;=$AZ$27))),IF($AY$3=1,BW28,#REF!)*POWER($D$13/70,1.26),0)</f>
        <v>3330</v>
      </c>
      <c r="V27" s="17">
        <f t="shared" si="8"/>
        <v>1678</v>
      </c>
      <c r="W27" s="17">
        <f t="shared" si="9"/>
        <v>2142</v>
      </c>
      <c r="X27" s="17">
        <f t="shared" si="10"/>
        <v>2606</v>
      </c>
      <c r="Y27" s="20">
        <f t="shared" si="11"/>
        <v>3070</v>
      </c>
      <c r="Z27" s="17">
        <f>IF(AND(OR($BA$6=1,$BA$7=Z$17),AND(OR($AZ$24=1,$A27&gt;=$AZ$26),OR($AZ$25=1,$A27&lt;=$AZ$27))),IF($AY$3=1,CB28,#REF!)*POWER($D$13/70,1.3),0)</f>
        <v>2577</v>
      </c>
      <c r="AA27" s="17">
        <f>IF(AND(OR($BA$6=1,$BA$7=AA$17),AND(OR($AZ$24=1,$A27&gt;=$AZ$26),OR($AZ$25=1,$A27&lt;=$AZ$27))),IF($AY$3=1,CC28,#REF!)*POWER($D$13/70,1.27),0)</f>
        <v>3286</v>
      </c>
      <c r="AB27" s="17">
        <f>IF(AND(OR($BA$6=1,$BA$7=AB$17),AND(OR($AZ$24=1,$A27&gt;=$AZ$26),OR($AZ$25=1,$A27&lt;=$AZ$27))),IF($AY$3=1,CD28,#REF!)*POWER($D$13/70,1.3),0)</f>
        <v>3996</v>
      </c>
      <c r="AC27" s="30">
        <f>IF(AND(OR($BA$6=1,$BA$7=AC$17),AND(OR($AZ$24=1,$A27&gt;=$AZ$26),OR($AZ$25=1,$A27&lt;=$AZ$27))),IF($AY$3=1,CE28,#REF!)*POWER($D$13/70,1.27),0)</f>
        <v>4565</v>
      </c>
      <c r="AD27" s="32">
        <v>1300</v>
      </c>
      <c r="AE27" s="36">
        <f t="shared" si="12"/>
        <v>739</v>
      </c>
      <c r="AF27" s="34">
        <f t="shared" si="13"/>
        <v>929</v>
      </c>
      <c r="AG27" s="40">
        <f t="shared" si="14"/>
        <v>1119</v>
      </c>
      <c r="AH27" s="40">
        <f t="shared" si="15"/>
        <v>1348</v>
      </c>
      <c r="AI27" s="40">
        <f t="shared" si="16"/>
        <v>1252</v>
      </c>
      <c r="AJ27" s="40">
        <f t="shared" si="17"/>
        <v>1575</v>
      </c>
      <c r="AK27" s="40">
        <f t="shared" si="18"/>
        <v>1899</v>
      </c>
      <c r="AL27" s="40">
        <f t="shared" si="19"/>
        <v>2223</v>
      </c>
      <c r="AM27" s="40">
        <f t="shared" si="20"/>
        <v>1800</v>
      </c>
      <c r="AN27" s="40">
        <f t="shared" si="21"/>
        <v>2250</v>
      </c>
      <c r="AO27" s="40">
        <f t="shared" si="22"/>
        <v>2781</v>
      </c>
      <c r="AP27" s="48">
        <f t="shared" si="23"/>
        <v>3151</v>
      </c>
      <c r="AQ27" s="66">
        <v>1300</v>
      </c>
      <c r="AR27" s="69">
        <v>1600</v>
      </c>
      <c r="AS27" s="59">
        <f t="shared" si="24"/>
        <v>906</v>
      </c>
      <c r="AT27" s="55">
        <f t="shared" si="25"/>
        <v>1391</v>
      </c>
      <c r="AU27" s="55">
        <f t="shared" si="26"/>
        <v>1327</v>
      </c>
      <c r="AV27" s="55">
        <f t="shared" si="27"/>
        <v>1805</v>
      </c>
      <c r="AW27" s="55">
        <f t="shared" si="28"/>
        <v>1804</v>
      </c>
      <c r="AX27" s="60">
        <f t="shared" si="29"/>
        <v>2693</v>
      </c>
      <c r="AY27" s="2"/>
      <c r="AZ27" s="6" t="str">
        <f>INDEX(AZ1:AZ23,AZ25)</f>
        <v>Всё</v>
      </c>
      <c r="BA27" s="2"/>
      <c r="BB27" s="2"/>
      <c r="BC27" s="19">
        <v>1200</v>
      </c>
      <c r="BD27" s="28">
        <v>685</v>
      </c>
      <c r="BE27" s="29">
        <v>860</v>
      </c>
      <c r="BF27" s="28">
        <v>1035</v>
      </c>
      <c r="BG27" s="29">
        <v>1247</v>
      </c>
      <c r="BH27" s="28">
        <v>968</v>
      </c>
      <c r="BI27" s="29">
        <v>1240</v>
      </c>
      <c r="BJ27" s="28">
        <v>1527</v>
      </c>
      <c r="BK27" s="29">
        <v>1807</v>
      </c>
      <c r="BL27" s="28">
        <v>1121</v>
      </c>
      <c r="BM27" s="29">
        <v>1392</v>
      </c>
      <c r="BN27" s="28">
        <v>1663</v>
      </c>
      <c r="BO27" s="29">
        <v>1934</v>
      </c>
      <c r="BP27" s="28">
        <v>1380</v>
      </c>
      <c r="BQ27" s="29">
        <v>1779</v>
      </c>
      <c r="BR27" s="28">
        <v>2109</v>
      </c>
      <c r="BS27" s="29">
        <v>2473</v>
      </c>
      <c r="BT27" s="28">
        <v>1762</v>
      </c>
      <c r="BU27" s="29">
        <v>2212</v>
      </c>
      <c r="BV27" s="28">
        <v>2661</v>
      </c>
      <c r="BW27" s="29">
        <v>3079</v>
      </c>
      <c r="BX27" s="28">
        <v>1556</v>
      </c>
      <c r="BY27" s="29">
        <v>1985</v>
      </c>
      <c r="BZ27" s="28">
        <v>2414</v>
      </c>
      <c r="CA27" s="29">
        <v>2843</v>
      </c>
      <c r="CB27" s="28">
        <v>2386</v>
      </c>
      <c r="CC27" s="29">
        <v>3041</v>
      </c>
      <c r="CD27" s="28">
        <v>3697</v>
      </c>
      <c r="CE27" s="29">
        <v>4222</v>
      </c>
      <c r="CG27" s="19">
        <v>1200</v>
      </c>
      <c r="CH27" s="28">
        <v>685</v>
      </c>
      <c r="CI27" s="28">
        <v>860</v>
      </c>
      <c r="CJ27" s="28">
        <v>1035</v>
      </c>
      <c r="CK27" s="28">
        <v>1247</v>
      </c>
      <c r="CL27" s="28">
        <v>1158</v>
      </c>
      <c r="CM27" s="33">
        <v>1457</v>
      </c>
      <c r="CN27" s="28">
        <v>1756</v>
      </c>
      <c r="CO27" s="33">
        <v>2054</v>
      </c>
      <c r="CP27" s="28">
        <v>1667</v>
      </c>
      <c r="CQ27" s="33">
        <v>2082</v>
      </c>
      <c r="CR27" s="28">
        <v>2573</v>
      </c>
      <c r="CS27" s="33">
        <v>2913</v>
      </c>
      <c r="CU27" s="49">
        <v>1500</v>
      </c>
      <c r="CV27" s="50">
        <v>852</v>
      </c>
      <c r="CW27" s="51">
        <v>1307</v>
      </c>
      <c r="CX27" s="51">
        <v>1258</v>
      </c>
      <c r="CY27" s="51">
        <v>1711</v>
      </c>
      <c r="CZ27" s="50">
        <v>1701</v>
      </c>
      <c r="DA27" s="51">
        <v>2539</v>
      </c>
    </row>
    <row r="28" spans="1:105" ht="15" customHeight="1" thickBot="1" x14ac:dyDescent="0.3">
      <c r="A28" s="16">
        <v>1400</v>
      </c>
      <c r="B28" s="21">
        <f t="shared" si="0"/>
        <v>793</v>
      </c>
      <c r="C28" s="17">
        <f t="shared" si="1"/>
        <v>998</v>
      </c>
      <c r="D28" s="17">
        <f t="shared" si="2"/>
        <v>1202</v>
      </c>
      <c r="E28" s="20">
        <f t="shared" si="3"/>
        <v>1449</v>
      </c>
      <c r="F28" s="17">
        <f>IF(AND(OR($BA$6=1,$BA$7=F$17),AND(OR($AZ$24=1,$A28&gt;=$AZ$26),OR($AZ$25=1,$A28&lt;=$AZ$27))),IF($AY$3=1,BH29,#REF!)*POWER($D$13/70,1.26),0)</f>
        <v>1121</v>
      </c>
      <c r="G28" s="17">
        <f>IF(AND(OR($BA$6=1,$BA$7=G$17),AND(OR($AZ$24=1,$A28&gt;=$AZ$26),OR($AZ$25=1,$A28&lt;=$AZ$27))),IF($AY$3=1,BI29,#REF!)*POWER($D$13/70,1.27),0)</f>
        <v>1438</v>
      </c>
      <c r="H28" s="17">
        <f>IF(AND(OR($BA$6=1,$BA$7=H$17),AND(OR($AZ$24=1,$A28&gt;=$AZ$26),OR($AZ$25=1,$A28&lt;=$AZ$27))),IF($AY$3=1,BJ29,#REF!)*POWER($D$13/70,1.3),0)</f>
        <v>1773</v>
      </c>
      <c r="I28" s="20">
        <f>IF(AND(OR($BA$6=1,$BA$7=I$17),AND(OR($AZ$24=1,$A28&gt;=$AZ$26),OR($AZ$25=1,$A28&lt;=$AZ$27))),IF($AY$3=1,BK29,#REF!)*POWER($D$13/70,1.26),0)</f>
        <v>2100</v>
      </c>
      <c r="J28" s="17">
        <f t="shared" si="4"/>
        <v>1300</v>
      </c>
      <c r="K28" s="17">
        <f t="shared" si="5"/>
        <v>1616</v>
      </c>
      <c r="L28" s="17">
        <f t="shared" si="6"/>
        <v>1931</v>
      </c>
      <c r="M28" s="20">
        <f t="shared" si="7"/>
        <v>2247</v>
      </c>
      <c r="N28" s="17">
        <f>IF(AND(OR($BA$6=1,$BA$7=N$17),AND(OR($AZ$24=1,$A28&gt;=$AZ$26),OR($AZ$25=1,$A28&lt;=$AZ$27))),IF($AY$3=1,BP29,#REF!)*POWER($D$13/70,1.3),0)</f>
        <v>1602</v>
      </c>
      <c r="O28" s="17">
        <f>IF(AND(OR($BA$6=1,$BA$7=O$17),AND(OR($AZ$24=1,$A28&gt;=$AZ$26),OR($AZ$25=1,$A28&lt;=$AZ$27))),IF($AY$3=1,BQ29,#REF!)*POWER($D$13/70,1.26),0)</f>
        <v>2067</v>
      </c>
      <c r="P28" s="17">
        <f>IF(AND(OR($BA$6=1,$BA$7=P$17),AND(OR($AZ$24=1,$A28&gt;=$AZ$26),OR($AZ$25=1,$A28&lt;=$AZ$27))),IF($AY$3=1,BR29,#REF!)*POWER($D$13/70,1.3),0)</f>
        <v>2452</v>
      </c>
      <c r="Q28" s="20">
        <f>IF(AND(OR($BA$6=1,$BA$7=Q$17),AND(OR($AZ$24=1,$A28&gt;=$AZ$26),OR($AZ$25=1,$A28&lt;=$AZ$27))),IF($AY$3=1,BS29,#REF!)*POWER($D$13/70,1.28),0)</f>
        <v>2876</v>
      </c>
      <c r="R28" s="17">
        <f>IF(AND(OR($BA$6=1,$BA$7=R$17),AND(OR($AZ$24=1,$A28&gt;=$AZ$26),OR($AZ$25=1,$A28&lt;=$AZ$27))),IF($AY$3=1,BT29,#REF!)*POWER($D$13/70,1.3),0)</f>
        <v>2048</v>
      </c>
      <c r="S28" s="17">
        <f>IF(AND(OR($BA$6=1,$BA$7=S$17),AND(OR($AZ$24=1,$A28&gt;=$AZ$26),OR($AZ$25=1,$A28&lt;=$AZ$27))),IF($AY$3=1,BU29,#REF!)*POWER($D$13/70,1.25),0)</f>
        <v>2571</v>
      </c>
      <c r="T28" s="17">
        <f>IF(AND(OR($BA$6=1,$BA$7=T$17),AND(OR($AZ$24=1,$A28&gt;=$AZ$26),OR($AZ$25=1,$A28&lt;=$AZ$27))),IF($AY$3=1,BV29,#REF!)*POWER($D$13/70,1.3),0)</f>
        <v>3095</v>
      </c>
      <c r="U28" s="20">
        <f>IF(AND(OR($BA$6=1,$BA$7=U$17),AND(OR($AZ$24=1,$A28&gt;=$AZ$26),OR($AZ$25=1,$A28&lt;=$AZ$27))),IF($AY$3=1,BW29,#REF!)*POWER($D$13/70,1.26),0)</f>
        <v>3582</v>
      </c>
      <c r="V28" s="17">
        <f t="shared" si="8"/>
        <v>1799</v>
      </c>
      <c r="W28" s="17">
        <f t="shared" si="9"/>
        <v>2299</v>
      </c>
      <c r="X28" s="17">
        <f t="shared" si="10"/>
        <v>2798</v>
      </c>
      <c r="Y28" s="20">
        <f t="shared" si="11"/>
        <v>3297</v>
      </c>
      <c r="Z28" s="17">
        <f>IF(AND(OR($BA$6=1,$BA$7=Z$17),AND(OR($AZ$24=1,$A28&gt;=$AZ$26),OR($AZ$25=1,$A28&lt;=$AZ$27))),IF($AY$3=1,CB29,#REF!)*POWER($D$13/70,1.3),0)</f>
        <v>2768</v>
      </c>
      <c r="AA28" s="17">
        <f>IF(AND(OR($BA$6=1,$BA$7=AA$17),AND(OR($AZ$24=1,$A28&gt;=$AZ$26),OR($AZ$25=1,$A28&lt;=$AZ$27))),IF($AY$3=1,CC29,#REF!)*POWER($D$13/70,1.27),0)</f>
        <v>3531</v>
      </c>
      <c r="AB28" s="17">
        <f>IF(AND(OR($BA$6=1,$BA$7=AB$17),AND(OR($AZ$24=1,$A28&gt;=$AZ$26),OR($AZ$25=1,$A28&lt;=$AZ$27))),IF($AY$3=1,CD29,#REF!)*POWER($D$13/70,1.3),0)</f>
        <v>4295</v>
      </c>
      <c r="AC28" s="30">
        <f>IF(AND(OR($BA$6=1,$BA$7=AC$17),AND(OR($AZ$24=1,$A28&gt;=$AZ$26),OR($AZ$25=1,$A28&lt;=$AZ$27))),IF($AY$3=1,CE29,#REF!)*POWER($D$13/70,1.27),0)</f>
        <v>4907</v>
      </c>
      <c r="AD28" s="32">
        <v>1400</v>
      </c>
      <c r="AE28" s="36">
        <f t="shared" si="12"/>
        <v>793</v>
      </c>
      <c r="AF28" s="34">
        <f t="shared" si="13"/>
        <v>998</v>
      </c>
      <c r="AG28" s="40">
        <f t="shared" si="14"/>
        <v>1202</v>
      </c>
      <c r="AH28" s="40">
        <f t="shared" si="15"/>
        <v>1449</v>
      </c>
      <c r="AI28" s="40">
        <f t="shared" si="16"/>
        <v>1345</v>
      </c>
      <c r="AJ28" s="40">
        <f t="shared" si="17"/>
        <v>1694</v>
      </c>
      <c r="AK28" s="40">
        <f t="shared" si="18"/>
        <v>2042</v>
      </c>
      <c r="AL28" s="40">
        <f t="shared" si="19"/>
        <v>2391</v>
      </c>
      <c r="AM28" s="40">
        <f t="shared" si="20"/>
        <v>1933</v>
      </c>
      <c r="AN28" s="40">
        <f t="shared" si="21"/>
        <v>2418</v>
      </c>
      <c r="AO28" s="40">
        <f t="shared" si="22"/>
        <v>2990</v>
      </c>
      <c r="AP28" s="48">
        <f t="shared" si="23"/>
        <v>3388</v>
      </c>
      <c r="AQ28" s="66">
        <v>1400</v>
      </c>
      <c r="AR28" s="69">
        <v>1700</v>
      </c>
      <c r="AS28" s="59">
        <f t="shared" si="24"/>
        <v>961</v>
      </c>
      <c r="AT28" s="55">
        <f t="shared" si="25"/>
        <v>1476</v>
      </c>
      <c r="AU28" s="55">
        <f t="shared" si="26"/>
        <v>1396</v>
      </c>
      <c r="AV28" s="55">
        <f t="shared" si="27"/>
        <v>1899</v>
      </c>
      <c r="AW28" s="55">
        <f t="shared" si="28"/>
        <v>1908</v>
      </c>
      <c r="AX28" s="60">
        <f t="shared" si="29"/>
        <v>2848</v>
      </c>
      <c r="AY28" s="2"/>
      <c r="AZ28" s="2"/>
      <c r="BA28" s="2"/>
      <c r="BB28" s="2"/>
      <c r="BC28" s="19">
        <v>1300</v>
      </c>
      <c r="BD28" s="28">
        <v>739</v>
      </c>
      <c r="BE28" s="29">
        <v>929</v>
      </c>
      <c r="BF28" s="28">
        <v>1119</v>
      </c>
      <c r="BG28" s="29">
        <v>1348</v>
      </c>
      <c r="BH28" s="28">
        <v>1044</v>
      </c>
      <c r="BI28" s="29">
        <v>1339</v>
      </c>
      <c r="BJ28" s="28">
        <v>1650</v>
      </c>
      <c r="BK28" s="29">
        <v>1953</v>
      </c>
      <c r="BL28" s="28">
        <v>1210</v>
      </c>
      <c r="BM28" s="29">
        <v>1504</v>
      </c>
      <c r="BN28" s="28">
        <v>1797</v>
      </c>
      <c r="BO28" s="29">
        <v>2090</v>
      </c>
      <c r="BP28" s="28">
        <v>1491</v>
      </c>
      <c r="BQ28" s="29">
        <v>1923</v>
      </c>
      <c r="BR28" s="28">
        <v>2280</v>
      </c>
      <c r="BS28" s="29">
        <v>2675</v>
      </c>
      <c r="BT28" s="28">
        <v>1905</v>
      </c>
      <c r="BU28" s="29">
        <v>2391</v>
      </c>
      <c r="BV28" s="28">
        <v>2878</v>
      </c>
      <c r="BW28" s="29">
        <v>3330</v>
      </c>
      <c r="BX28" s="28">
        <v>1678</v>
      </c>
      <c r="BY28" s="29">
        <v>2142</v>
      </c>
      <c r="BZ28" s="28">
        <v>2606</v>
      </c>
      <c r="CA28" s="29">
        <v>3070</v>
      </c>
      <c r="CB28" s="28">
        <v>2577</v>
      </c>
      <c r="CC28" s="29">
        <v>3286</v>
      </c>
      <c r="CD28" s="28">
        <v>3996</v>
      </c>
      <c r="CE28" s="29">
        <v>4565</v>
      </c>
      <c r="CG28" s="19">
        <v>1300</v>
      </c>
      <c r="CH28" s="28">
        <v>739</v>
      </c>
      <c r="CI28" s="28">
        <v>929</v>
      </c>
      <c r="CJ28" s="28">
        <v>1119</v>
      </c>
      <c r="CK28" s="28">
        <v>1348</v>
      </c>
      <c r="CL28" s="28">
        <v>1252</v>
      </c>
      <c r="CM28" s="33">
        <v>1575</v>
      </c>
      <c r="CN28" s="28">
        <v>1899</v>
      </c>
      <c r="CO28" s="33">
        <v>2223</v>
      </c>
      <c r="CP28" s="28">
        <v>1800</v>
      </c>
      <c r="CQ28" s="33">
        <v>2250</v>
      </c>
      <c r="CR28" s="28">
        <v>2781</v>
      </c>
      <c r="CS28" s="33">
        <v>3151</v>
      </c>
      <c r="CU28" s="49">
        <v>1600</v>
      </c>
      <c r="CV28" s="50">
        <v>906</v>
      </c>
      <c r="CW28" s="51">
        <v>1391</v>
      </c>
      <c r="CX28" s="51">
        <v>1327</v>
      </c>
      <c r="CY28" s="51">
        <v>1805</v>
      </c>
      <c r="CZ28" s="50">
        <v>1804</v>
      </c>
      <c r="DA28" s="51">
        <v>2693</v>
      </c>
    </row>
    <row r="29" spans="1:105" ht="15" customHeight="1" thickBot="1" x14ac:dyDescent="0.3">
      <c r="A29" s="16">
        <v>1500</v>
      </c>
      <c r="B29" s="21">
        <f t="shared" si="0"/>
        <v>847</v>
      </c>
      <c r="C29" s="17">
        <f t="shared" si="1"/>
        <v>1067</v>
      </c>
      <c r="D29" s="17">
        <f t="shared" si="2"/>
        <v>1286</v>
      </c>
      <c r="E29" s="20">
        <f t="shared" si="3"/>
        <v>1550</v>
      </c>
      <c r="F29" s="17">
        <f>IF(AND(OR($BA$6=1,$BA$7=F$17),AND(OR($AZ$24=1,$A29&gt;=$AZ$26),OR($AZ$25=1,$A29&lt;=$AZ$27))),IF($AY$3=1,BH30,#REF!)*POWER($D$13/70,1.26),0)</f>
        <v>1198</v>
      </c>
      <c r="G29" s="17">
        <f>IF(AND(OR($BA$6=1,$BA$7=G$17),AND(OR($AZ$24=1,$A29&gt;=$AZ$26),OR($AZ$25=1,$A29&lt;=$AZ$27))),IF($AY$3=1,BI30,#REF!)*POWER($D$13/70,1.27),0)</f>
        <v>1537</v>
      </c>
      <c r="H29" s="17">
        <f>IF(AND(OR($BA$6=1,$BA$7=H$17),AND(OR($AZ$24=1,$A29&gt;=$AZ$26),OR($AZ$25=1,$A29&lt;=$AZ$27))),IF($AY$3=1,BJ30,#REF!)*POWER($D$13/70,1.3),0)</f>
        <v>1896</v>
      </c>
      <c r="I29" s="20">
        <f>IF(AND(OR($BA$6=1,$BA$7=I$17),AND(OR($AZ$24=1,$A29&gt;=$AZ$26),OR($AZ$25=1,$A29&lt;=$AZ$27))),IF($AY$3=1,BK30,#REF!)*POWER($D$13/70,1.26),0)</f>
        <v>2246</v>
      </c>
      <c r="J29" s="17">
        <f t="shared" si="4"/>
        <v>1389</v>
      </c>
      <c r="K29" s="17">
        <f t="shared" si="5"/>
        <v>1727</v>
      </c>
      <c r="L29" s="17">
        <f t="shared" si="6"/>
        <v>2066</v>
      </c>
      <c r="M29" s="20">
        <f t="shared" si="7"/>
        <v>2404</v>
      </c>
      <c r="N29" s="17">
        <f>IF(AND(OR($BA$6=1,$BA$7=N$17),AND(OR($AZ$24=1,$A29&gt;=$AZ$26),OR($AZ$25=1,$A29&lt;=$AZ$27))),IF($AY$3=1,BP30,#REF!)*POWER($D$13/70,1.3),0)</f>
        <v>1713</v>
      </c>
      <c r="O29" s="17">
        <f>IF(AND(OR($BA$6=1,$BA$7=O$17),AND(OR($AZ$24=1,$A29&gt;=$AZ$26),OR($AZ$25=1,$A29&lt;=$AZ$27))),IF($AY$3=1,BQ30,#REF!)*POWER($D$13/70,1.26),0)</f>
        <v>2211</v>
      </c>
      <c r="P29" s="17">
        <f>IF(AND(OR($BA$6=1,$BA$7=P$17),AND(OR($AZ$24=1,$A29&gt;=$AZ$26),OR($AZ$25=1,$A29&lt;=$AZ$27))),IF($AY$3=1,BR30,#REF!)*POWER($D$13/70,1.3),0)</f>
        <v>2623</v>
      </c>
      <c r="Q29" s="20">
        <f>IF(AND(OR($BA$6=1,$BA$7=Q$17),AND(OR($AZ$24=1,$A29&gt;=$AZ$26),OR($AZ$25=1,$A29&lt;=$AZ$27))),IF($AY$3=1,BS30,#REF!)*POWER($D$13/70,1.28),0)</f>
        <v>3078</v>
      </c>
      <c r="R29" s="17">
        <f>IF(AND(OR($BA$6=1,$BA$7=R$17),AND(OR($AZ$24=1,$A29&gt;=$AZ$26),OR($AZ$25=1,$A29&lt;=$AZ$27))),IF($AY$3=1,BT30,#REF!)*POWER($D$13/70,1.3),0)</f>
        <v>2191</v>
      </c>
      <c r="S29" s="17">
        <f>IF(AND(OR($BA$6=1,$BA$7=S$17),AND(OR($AZ$24=1,$A29&gt;=$AZ$26),OR($AZ$25=1,$A29&lt;=$AZ$27))),IF($AY$3=1,BU30,#REF!)*POWER($D$13/70,1.25),0)</f>
        <v>2751</v>
      </c>
      <c r="T29" s="17">
        <f>IF(AND(OR($BA$6=1,$BA$7=T$17),AND(OR($AZ$24=1,$A29&gt;=$AZ$26),OR($AZ$25=1,$A29&lt;=$AZ$27))),IF($AY$3=1,BV30,#REF!)*POWER($D$13/70,1.3),0)</f>
        <v>3311</v>
      </c>
      <c r="U29" s="20">
        <f>IF(AND(OR($BA$6=1,$BA$7=U$17),AND(OR($AZ$24=1,$A29&gt;=$AZ$26),OR($AZ$25=1,$A29&lt;=$AZ$27))),IF($AY$3=1,BW30,#REF!)*POWER($D$13/70,1.26),0)</f>
        <v>3833</v>
      </c>
      <c r="V29" s="17">
        <f t="shared" si="8"/>
        <v>1921</v>
      </c>
      <c r="W29" s="17">
        <f t="shared" si="9"/>
        <v>2456</v>
      </c>
      <c r="X29" s="17">
        <f t="shared" si="10"/>
        <v>2990</v>
      </c>
      <c r="Y29" s="20">
        <f t="shared" si="11"/>
        <v>3525</v>
      </c>
      <c r="Z29" s="17">
        <f>IF(AND(OR($BA$6=1,$BA$7=Z$17),AND(OR($AZ$24=1,$A29&gt;=$AZ$26),OR($AZ$25=1,$A29&lt;=$AZ$27))),IF($AY$3=1,CB30,#REF!)*POWER($D$13/70,1.3),0)</f>
        <v>2959</v>
      </c>
      <c r="AA29" s="17">
        <f>IF(AND(OR($BA$6=1,$BA$7=AA$17),AND(OR($AZ$24=1,$A29&gt;=$AZ$26),OR($AZ$25=1,$A29&lt;=$AZ$27))),IF($AY$3=1,CC30,#REF!)*POWER($D$13/70,1.27),0)</f>
        <v>3776</v>
      </c>
      <c r="AB29" s="17">
        <f>IF(AND(OR($BA$6=1,$BA$7=AB$17),AND(OR($AZ$24=1,$A29&gt;=$AZ$26),OR($AZ$25=1,$A29&lt;=$AZ$27))),IF($AY$3=1,CD30,#REF!)*POWER($D$13/70,1.3),0)</f>
        <v>4594</v>
      </c>
      <c r="AC29" s="30">
        <f>IF(AND(OR($BA$6=1,$BA$7=AC$17),AND(OR($AZ$24=1,$A29&gt;=$AZ$26),OR($AZ$25=1,$A29&lt;=$AZ$27))),IF($AY$3=1,CE30,#REF!)*POWER($D$13/70,1.27),0)</f>
        <v>5250</v>
      </c>
      <c r="AD29" s="32">
        <v>1500</v>
      </c>
      <c r="AE29" s="36">
        <f t="shared" si="12"/>
        <v>847</v>
      </c>
      <c r="AF29" s="34">
        <f t="shared" si="13"/>
        <v>1067</v>
      </c>
      <c r="AG29" s="40">
        <f t="shared" si="14"/>
        <v>1286</v>
      </c>
      <c r="AH29" s="40">
        <f t="shared" si="15"/>
        <v>1550</v>
      </c>
      <c r="AI29" s="40">
        <f t="shared" si="16"/>
        <v>1439</v>
      </c>
      <c r="AJ29" s="40">
        <f t="shared" si="17"/>
        <v>1812</v>
      </c>
      <c r="AK29" s="40">
        <f t="shared" si="18"/>
        <v>2186</v>
      </c>
      <c r="AL29" s="40">
        <f t="shared" si="19"/>
        <v>2559</v>
      </c>
      <c r="AM29" s="40">
        <f t="shared" si="20"/>
        <v>2067</v>
      </c>
      <c r="AN29" s="40">
        <f t="shared" si="21"/>
        <v>2586</v>
      </c>
      <c r="AO29" s="40">
        <f t="shared" si="22"/>
        <v>3199</v>
      </c>
      <c r="AP29" s="48">
        <f t="shared" si="23"/>
        <v>3625</v>
      </c>
      <c r="AQ29" s="66">
        <v>1500</v>
      </c>
      <c r="AR29" s="69">
        <v>1800</v>
      </c>
      <c r="AS29" s="59">
        <f t="shared" si="24"/>
        <v>1017</v>
      </c>
      <c r="AT29" s="55">
        <f t="shared" si="25"/>
        <v>1560</v>
      </c>
      <c r="AU29" s="55">
        <f t="shared" si="26"/>
        <v>1466</v>
      </c>
      <c r="AV29" s="55">
        <f t="shared" si="27"/>
        <v>1993</v>
      </c>
      <c r="AW29" s="55">
        <f t="shared" si="28"/>
        <v>2011</v>
      </c>
      <c r="AX29" s="60">
        <f t="shared" si="29"/>
        <v>3002</v>
      </c>
      <c r="AY29" s="2"/>
      <c r="AZ29" s="2"/>
      <c r="BA29" s="2"/>
      <c r="BB29" s="2"/>
      <c r="BC29" s="19">
        <v>1400</v>
      </c>
      <c r="BD29" s="28">
        <v>793</v>
      </c>
      <c r="BE29" s="29">
        <v>998</v>
      </c>
      <c r="BF29" s="28">
        <v>1202</v>
      </c>
      <c r="BG29" s="29">
        <v>1449</v>
      </c>
      <c r="BH29" s="28">
        <v>1121</v>
      </c>
      <c r="BI29" s="29">
        <v>1438</v>
      </c>
      <c r="BJ29" s="28">
        <v>1773</v>
      </c>
      <c r="BK29" s="29">
        <v>2100</v>
      </c>
      <c r="BL29" s="28">
        <v>1300</v>
      </c>
      <c r="BM29" s="29">
        <v>1616</v>
      </c>
      <c r="BN29" s="28">
        <v>1931</v>
      </c>
      <c r="BO29" s="29">
        <v>2247</v>
      </c>
      <c r="BP29" s="28">
        <v>1602</v>
      </c>
      <c r="BQ29" s="29">
        <v>2067</v>
      </c>
      <c r="BR29" s="28">
        <v>2452</v>
      </c>
      <c r="BS29" s="29">
        <v>2876</v>
      </c>
      <c r="BT29" s="28">
        <v>2048</v>
      </c>
      <c r="BU29" s="29">
        <v>2571</v>
      </c>
      <c r="BV29" s="28">
        <v>3095</v>
      </c>
      <c r="BW29" s="29">
        <v>3582</v>
      </c>
      <c r="BX29" s="28">
        <v>1799</v>
      </c>
      <c r="BY29" s="29">
        <v>2299</v>
      </c>
      <c r="BZ29" s="28">
        <v>2798</v>
      </c>
      <c r="CA29" s="29">
        <v>3297</v>
      </c>
      <c r="CB29" s="28">
        <v>2768</v>
      </c>
      <c r="CC29" s="29">
        <v>3531</v>
      </c>
      <c r="CD29" s="28">
        <v>4295</v>
      </c>
      <c r="CE29" s="29">
        <v>4907</v>
      </c>
      <c r="CG29" s="19">
        <v>1400</v>
      </c>
      <c r="CH29" s="28">
        <v>793</v>
      </c>
      <c r="CI29" s="28">
        <v>998</v>
      </c>
      <c r="CJ29" s="28">
        <v>1202</v>
      </c>
      <c r="CK29" s="28">
        <v>1449</v>
      </c>
      <c r="CL29" s="28">
        <v>1345</v>
      </c>
      <c r="CM29" s="33">
        <v>1694</v>
      </c>
      <c r="CN29" s="28">
        <v>2042</v>
      </c>
      <c r="CO29" s="33">
        <v>2391</v>
      </c>
      <c r="CP29" s="28">
        <v>1933</v>
      </c>
      <c r="CQ29" s="33">
        <v>2418</v>
      </c>
      <c r="CR29" s="28">
        <v>2990</v>
      </c>
      <c r="CS29" s="33">
        <v>3388</v>
      </c>
      <c r="CU29" s="49">
        <v>1700</v>
      </c>
      <c r="CV29" s="50">
        <v>961</v>
      </c>
      <c r="CW29" s="51">
        <v>1476</v>
      </c>
      <c r="CX29" s="51">
        <v>1396</v>
      </c>
      <c r="CY29" s="51">
        <v>1899</v>
      </c>
      <c r="CZ29" s="50">
        <v>1908</v>
      </c>
      <c r="DA29" s="51">
        <v>2848</v>
      </c>
    </row>
    <row r="30" spans="1:105" ht="15" customHeight="1" thickBot="1" x14ac:dyDescent="0.3">
      <c r="A30" s="16">
        <v>1600</v>
      </c>
      <c r="B30" s="21">
        <f t="shared" si="0"/>
        <v>902</v>
      </c>
      <c r="C30" s="17">
        <f t="shared" si="1"/>
        <v>1135</v>
      </c>
      <c r="D30" s="17">
        <f t="shared" si="2"/>
        <v>1369</v>
      </c>
      <c r="E30" s="20">
        <f t="shared" si="3"/>
        <v>1651</v>
      </c>
      <c r="F30" s="17">
        <f>IF(AND(OR($BA$6=1,$BA$7=F$17),AND(OR($AZ$24=1,$A30&gt;=$AZ$26),OR($AZ$25=1,$A30&lt;=$AZ$27))),IF($AY$3=1,BH31,#REF!)*POWER($D$13/70,1.26),0)</f>
        <v>1275</v>
      </c>
      <c r="G30" s="17">
        <f>IF(AND(OR($BA$6=1,$BA$7=G$17),AND(OR($AZ$24=1,$A30&gt;=$AZ$26),OR($AZ$25=1,$A30&lt;=$AZ$27))),IF($AY$3=1,BI31,#REF!)*POWER($D$13/70,1.27),0)</f>
        <v>1636</v>
      </c>
      <c r="H30" s="17">
        <f>IF(AND(OR($BA$6=1,$BA$7=H$17),AND(OR($AZ$24=1,$A30&gt;=$AZ$26),OR($AZ$25=1,$A30&lt;=$AZ$27))),IF($AY$3=1,BJ31,#REF!)*POWER($D$13/70,1.3),0)</f>
        <v>2020</v>
      </c>
      <c r="I30" s="20">
        <f>IF(AND(OR($BA$6=1,$BA$7=I$17),AND(OR($AZ$24=1,$A30&gt;=$AZ$26),OR($AZ$25=1,$A30&lt;=$AZ$27))),IF($AY$3=1,BK31,#REF!)*POWER($D$13/70,1.26),0)</f>
        <v>2392</v>
      </c>
      <c r="J30" s="17">
        <f t="shared" si="4"/>
        <v>1479</v>
      </c>
      <c r="K30" s="17">
        <f t="shared" si="5"/>
        <v>1839</v>
      </c>
      <c r="L30" s="17">
        <f t="shared" si="6"/>
        <v>2200</v>
      </c>
      <c r="M30" s="20">
        <f t="shared" si="7"/>
        <v>2560</v>
      </c>
      <c r="N30" s="17">
        <f>IF(AND(OR($BA$6=1,$BA$7=N$17),AND(OR($AZ$24=1,$A30&gt;=$AZ$26),OR($AZ$25=1,$A30&lt;=$AZ$27))),IF($AY$3=1,BP31,#REF!)*POWER($D$13/70,1.3),0)</f>
        <v>1824</v>
      </c>
      <c r="O30" s="17">
        <f>IF(AND(OR($BA$6=1,$BA$7=O$17),AND(OR($AZ$24=1,$A30&gt;=$AZ$26),OR($AZ$25=1,$A30&lt;=$AZ$27))),IF($AY$3=1,BQ31,#REF!)*POWER($D$13/70,1.26),0)</f>
        <v>2356</v>
      </c>
      <c r="P30" s="17">
        <f>IF(AND(OR($BA$6=1,$BA$7=P$17),AND(OR($AZ$24=1,$A30&gt;=$AZ$26),OR($AZ$25=1,$A30&lt;=$AZ$27))),IF($AY$3=1,BR31,#REF!)*POWER($D$13/70,1.3),0)</f>
        <v>2794</v>
      </c>
      <c r="Q30" s="20">
        <f>IF(AND(OR($BA$6=1,$BA$7=Q$17),AND(OR($AZ$24=1,$A30&gt;=$AZ$26),OR($AZ$25=1,$A30&lt;=$AZ$27))),IF($AY$3=1,BS31,#REF!)*POWER($D$13/70,1.28),0)</f>
        <v>3280</v>
      </c>
      <c r="R30" s="17">
        <f>IF(AND(OR($BA$6=1,$BA$7=R$17),AND(OR($AZ$24=1,$A30&gt;=$AZ$26),OR($AZ$25=1,$A30&lt;=$AZ$27))),IF($AY$3=1,BT31,#REF!)*POWER($D$13/70,1.3),0)</f>
        <v>2333</v>
      </c>
      <c r="S30" s="17">
        <f>IF(AND(OR($BA$6=1,$BA$7=S$17),AND(OR($AZ$24=1,$A30&gt;=$AZ$26),OR($AZ$25=1,$A30&lt;=$AZ$27))),IF($AY$3=1,BU31,#REF!)*POWER($D$13/70,1.25),0)</f>
        <v>2931</v>
      </c>
      <c r="T30" s="17">
        <f>IF(AND(OR($BA$6=1,$BA$7=T$17),AND(OR($AZ$24=1,$A30&gt;=$AZ$26),OR($AZ$25=1,$A30&lt;=$AZ$27))),IF($AY$3=1,BV31,#REF!)*POWER($D$13/70,1.3),0)</f>
        <v>3528</v>
      </c>
      <c r="U30" s="20">
        <f>IF(AND(OR($BA$6=1,$BA$7=U$17),AND(OR($AZ$24=1,$A30&gt;=$AZ$26),OR($AZ$25=1,$A30&lt;=$AZ$27))),IF($AY$3=1,BW31,#REF!)*POWER($D$13/70,1.26),0)</f>
        <v>4084</v>
      </c>
      <c r="V30" s="17">
        <f t="shared" si="8"/>
        <v>2043</v>
      </c>
      <c r="W30" s="17">
        <f t="shared" si="9"/>
        <v>2613</v>
      </c>
      <c r="X30" s="17">
        <f t="shared" si="10"/>
        <v>3182</v>
      </c>
      <c r="Y30" s="20">
        <f t="shared" si="11"/>
        <v>3752</v>
      </c>
      <c r="Z30" s="17">
        <f>IF(AND(OR($BA$6=1,$BA$7=Z$17),AND(OR($AZ$24=1,$A30&gt;=$AZ$26),OR($AZ$25=1,$A30&lt;=$AZ$27))),IF($AY$3=1,CB31,#REF!)*POWER($D$13/70,1.3),0)</f>
        <v>3150</v>
      </c>
      <c r="AA30" s="17">
        <f>IF(AND(OR($BA$6=1,$BA$7=AA$17),AND(OR($AZ$24=1,$A30&gt;=$AZ$26),OR($AZ$25=1,$A30&lt;=$AZ$27))),IF($AY$3=1,CC31,#REF!)*POWER($D$13/70,1.27),0)</f>
        <v>4021</v>
      </c>
      <c r="AB30" s="17">
        <f>IF(AND(OR($BA$6=1,$BA$7=AB$17),AND(OR($AZ$24=1,$A30&gt;=$AZ$26),OR($AZ$25=1,$A30&lt;=$AZ$27))),IF($AY$3=1,CD31,#REF!)*POWER($D$13/70,1.3),0)</f>
        <v>4893</v>
      </c>
      <c r="AC30" s="30">
        <f>IF(AND(OR($BA$6=1,$BA$7=AC$17),AND(OR($AZ$24=1,$A30&gt;=$AZ$26),OR($AZ$25=1,$A30&lt;=$AZ$27))),IF($AY$3=1,CE31,#REF!)*POWER($D$13/70,1.27),0)</f>
        <v>5592</v>
      </c>
      <c r="AD30" s="32">
        <v>1600</v>
      </c>
      <c r="AE30" s="36">
        <f t="shared" si="12"/>
        <v>902</v>
      </c>
      <c r="AF30" s="34">
        <f t="shared" si="13"/>
        <v>1135</v>
      </c>
      <c r="AG30" s="40">
        <f t="shared" si="14"/>
        <v>1369</v>
      </c>
      <c r="AH30" s="40">
        <f t="shared" si="15"/>
        <v>1651</v>
      </c>
      <c r="AI30" s="40">
        <f t="shared" si="16"/>
        <v>1533</v>
      </c>
      <c r="AJ30" s="40">
        <f t="shared" si="17"/>
        <v>1931</v>
      </c>
      <c r="AK30" s="40">
        <f t="shared" si="18"/>
        <v>2329</v>
      </c>
      <c r="AL30" s="40">
        <f t="shared" si="19"/>
        <v>2728</v>
      </c>
      <c r="AM30" s="40">
        <f t="shared" si="20"/>
        <v>2200</v>
      </c>
      <c r="AN30" s="40">
        <f t="shared" si="21"/>
        <v>2754</v>
      </c>
      <c r="AO30" s="40">
        <f t="shared" si="22"/>
        <v>3407</v>
      </c>
      <c r="AP30" s="48">
        <f t="shared" si="23"/>
        <v>3862</v>
      </c>
      <c r="AQ30" s="66">
        <v>1600</v>
      </c>
      <c r="AR30" s="69">
        <v>1900</v>
      </c>
      <c r="AS30" s="59">
        <f t="shared" si="24"/>
        <v>1072</v>
      </c>
      <c r="AT30" s="55">
        <f t="shared" si="25"/>
        <v>1645</v>
      </c>
      <c r="AU30" s="55">
        <f t="shared" si="26"/>
        <v>1535</v>
      </c>
      <c r="AV30" s="55">
        <f t="shared" si="27"/>
        <v>2086</v>
      </c>
      <c r="AW30" s="55">
        <f t="shared" si="28"/>
        <v>2115</v>
      </c>
      <c r="AX30" s="60">
        <f t="shared" si="29"/>
        <v>3157</v>
      </c>
      <c r="AY30" s="2"/>
      <c r="AZ30" s="2"/>
      <c r="BA30" s="2"/>
      <c r="BB30" s="2"/>
      <c r="BC30" s="19">
        <v>1500</v>
      </c>
      <c r="BD30" s="28">
        <v>847</v>
      </c>
      <c r="BE30" s="29">
        <v>1067</v>
      </c>
      <c r="BF30" s="28">
        <v>1286</v>
      </c>
      <c r="BG30" s="29">
        <v>1550</v>
      </c>
      <c r="BH30" s="28">
        <v>1198</v>
      </c>
      <c r="BI30" s="29">
        <v>1537</v>
      </c>
      <c r="BJ30" s="28">
        <v>1896</v>
      </c>
      <c r="BK30" s="29">
        <v>2246</v>
      </c>
      <c r="BL30" s="28">
        <v>1389</v>
      </c>
      <c r="BM30" s="29">
        <v>1727</v>
      </c>
      <c r="BN30" s="28">
        <v>2066</v>
      </c>
      <c r="BO30" s="29">
        <v>2404</v>
      </c>
      <c r="BP30" s="28">
        <v>1713</v>
      </c>
      <c r="BQ30" s="29">
        <v>2211</v>
      </c>
      <c r="BR30" s="28">
        <v>2623</v>
      </c>
      <c r="BS30" s="29">
        <v>3078</v>
      </c>
      <c r="BT30" s="28">
        <v>2191</v>
      </c>
      <c r="BU30" s="29">
        <v>2751</v>
      </c>
      <c r="BV30" s="28">
        <v>3311</v>
      </c>
      <c r="BW30" s="29">
        <v>3833</v>
      </c>
      <c r="BX30" s="28">
        <v>1921</v>
      </c>
      <c r="BY30" s="29">
        <v>2456</v>
      </c>
      <c r="BZ30" s="28">
        <v>2990</v>
      </c>
      <c r="CA30" s="29">
        <v>3525</v>
      </c>
      <c r="CB30" s="28">
        <v>2959</v>
      </c>
      <c r="CC30" s="29">
        <v>3776</v>
      </c>
      <c r="CD30" s="28">
        <v>4594</v>
      </c>
      <c r="CE30" s="29">
        <v>5250</v>
      </c>
      <c r="CG30" s="19">
        <v>1500</v>
      </c>
      <c r="CH30" s="28">
        <v>847</v>
      </c>
      <c r="CI30" s="28">
        <v>1067</v>
      </c>
      <c r="CJ30" s="28">
        <v>1286</v>
      </c>
      <c r="CK30" s="28">
        <v>1550</v>
      </c>
      <c r="CL30" s="28">
        <v>1439</v>
      </c>
      <c r="CM30" s="33">
        <v>1812</v>
      </c>
      <c r="CN30" s="28">
        <v>2186</v>
      </c>
      <c r="CO30" s="33">
        <v>2559</v>
      </c>
      <c r="CP30" s="28">
        <v>2067</v>
      </c>
      <c r="CQ30" s="33">
        <v>2586</v>
      </c>
      <c r="CR30" s="28">
        <v>3199</v>
      </c>
      <c r="CS30" s="33">
        <v>3625</v>
      </c>
      <c r="CU30" s="49">
        <v>1800</v>
      </c>
      <c r="CV30" s="50">
        <v>1017</v>
      </c>
      <c r="CW30" s="51">
        <v>1560</v>
      </c>
      <c r="CX30" s="51">
        <v>1466</v>
      </c>
      <c r="CY30" s="51">
        <v>1993</v>
      </c>
      <c r="CZ30" s="50">
        <v>2011</v>
      </c>
      <c r="DA30" s="51">
        <v>3002</v>
      </c>
    </row>
    <row r="31" spans="1:105" ht="15" customHeight="1" thickBot="1" x14ac:dyDescent="0.3">
      <c r="A31" s="16">
        <v>1700</v>
      </c>
      <c r="B31" s="21">
        <f t="shared" si="0"/>
        <v>956</v>
      </c>
      <c r="C31" s="17">
        <f t="shared" si="1"/>
        <v>1204</v>
      </c>
      <c r="D31" s="17">
        <f t="shared" si="2"/>
        <v>1452</v>
      </c>
      <c r="E31" s="20">
        <f t="shared" si="3"/>
        <v>1752</v>
      </c>
      <c r="F31" s="17">
        <f>IF(AND(OR($BA$6=1,$BA$7=F$17),AND(OR($AZ$24=1,$A31&gt;=$AZ$26),OR($AZ$25=1,$A31&lt;=$AZ$27))),IF($AY$3=1,BH32,#REF!)*POWER($D$13/70,1.26),0)</f>
        <v>1352</v>
      </c>
      <c r="G31" s="17">
        <f>IF(AND(OR($BA$6=1,$BA$7=G$17),AND(OR($AZ$24=1,$A31&gt;=$AZ$26),OR($AZ$25=1,$A31&lt;=$AZ$27))),IF($AY$3=1,BI32,#REF!)*POWER($D$13/70,1.27),0)</f>
        <v>1735</v>
      </c>
      <c r="H31" s="17">
        <f>IF(AND(OR($BA$6=1,$BA$7=H$17),AND(OR($AZ$24=1,$A31&gt;=$AZ$26),OR($AZ$25=1,$A31&lt;=$AZ$27))),IF($AY$3=1,BJ32,#REF!)*POWER($D$13/70,1.3),0)</f>
        <v>2143</v>
      </c>
      <c r="I31" s="20">
        <f>IF(AND(OR($BA$6=1,$BA$7=I$17),AND(OR($AZ$24=1,$A31&gt;=$AZ$26),OR($AZ$25=1,$A31&lt;=$AZ$27))),IF($AY$3=1,BK32,#REF!)*POWER($D$13/70,1.26),0)</f>
        <v>2538</v>
      </c>
      <c r="J31" s="17">
        <f t="shared" si="4"/>
        <v>1568</v>
      </c>
      <c r="K31" s="17">
        <f t="shared" si="5"/>
        <v>1951</v>
      </c>
      <c r="L31" s="17">
        <f t="shared" si="6"/>
        <v>2334</v>
      </c>
      <c r="M31" s="20">
        <f t="shared" si="7"/>
        <v>2717</v>
      </c>
      <c r="N31" s="17">
        <f>IF(AND(OR($BA$6=1,$BA$7=N$17),AND(OR($AZ$24=1,$A31&gt;=$AZ$26),OR($AZ$25=1,$A31&lt;=$AZ$27))),IF($AY$3=1,BP32,#REF!)*POWER($D$13/70,1.3),0)</f>
        <v>1935</v>
      </c>
      <c r="O31" s="17">
        <f>IF(AND(OR($BA$6=1,$BA$7=O$17),AND(OR($AZ$24=1,$A31&gt;=$AZ$26),OR($AZ$25=1,$A31&lt;=$AZ$27))),IF($AY$3=1,BQ32,#REF!)*POWER($D$13/70,1.26),0)</f>
        <v>2500</v>
      </c>
      <c r="P31" s="17">
        <f>IF(AND(OR($BA$6=1,$BA$7=P$17),AND(OR($AZ$24=1,$A31&gt;=$AZ$26),OR($AZ$25=1,$A31&lt;=$AZ$27))),IF($AY$3=1,BR32,#REF!)*POWER($D$13/70,1.3),0)</f>
        <v>2966</v>
      </c>
      <c r="Q31" s="20">
        <f>IF(AND(OR($BA$6=1,$BA$7=Q$17),AND(OR($AZ$24=1,$A31&gt;=$AZ$26),OR($AZ$25=1,$A31&lt;=$AZ$27))),IF($AY$3=1,BS32,#REF!)*POWER($D$13/70,1.28),0)</f>
        <v>3481</v>
      </c>
      <c r="R31" s="17">
        <f>IF(AND(OR($BA$6=1,$BA$7=R$17),AND(OR($AZ$24=1,$A31&gt;=$AZ$26),OR($AZ$25=1,$A31&lt;=$AZ$27))),IF($AY$3=1,BT32,#REF!)*POWER($D$13/70,1.3),0)</f>
        <v>2476</v>
      </c>
      <c r="S31" s="17">
        <f>IF(AND(OR($BA$6=1,$BA$7=S$17),AND(OR($AZ$24=1,$A31&gt;=$AZ$26),OR($AZ$25=1,$A31&lt;=$AZ$27))),IF($AY$3=1,BU32,#REF!)*POWER($D$13/70,1.25),0)</f>
        <v>3111</v>
      </c>
      <c r="T31" s="17">
        <f>IF(AND(OR($BA$6=1,$BA$7=T$17),AND(OR($AZ$24=1,$A31&gt;=$AZ$26),OR($AZ$25=1,$A31&lt;=$AZ$27))),IF($AY$3=1,BV32,#REF!)*POWER($D$13/70,1.3),0)</f>
        <v>3745</v>
      </c>
      <c r="U31" s="20">
        <f>IF(AND(OR($BA$6=1,$BA$7=U$17),AND(OR($AZ$24=1,$A31&gt;=$AZ$26),OR($AZ$25=1,$A31&lt;=$AZ$27))),IF($AY$3=1,BW32,#REF!)*POWER($D$13/70,1.26),0)</f>
        <v>4336</v>
      </c>
      <c r="V31" s="17">
        <f t="shared" si="8"/>
        <v>2165</v>
      </c>
      <c r="W31" s="17">
        <f t="shared" si="9"/>
        <v>2770</v>
      </c>
      <c r="X31" s="17">
        <f t="shared" si="10"/>
        <v>3374</v>
      </c>
      <c r="Y31" s="20">
        <f t="shared" si="11"/>
        <v>3979</v>
      </c>
      <c r="Z31" s="17">
        <f>IF(AND(OR($BA$6=1,$BA$7=Z$17),AND(OR($AZ$24=1,$A31&gt;=$AZ$26),OR($AZ$25=1,$A31&lt;=$AZ$27))),IF($AY$3=1,CB32,#REF!)*POWER($D$13/70,1.3),0)</f>
        <v>3340</v>
      </c>
      <c r="AA31" s="17">
        <f>IF(AND(OR($BA$6=1,$BA$7=AA$17),AND(OR($AZ$24=1,$A31&gt;=$AZ$26),OR($AZ$25=1,$A31&lt;=$AZ$27))),IF($AY$3=1,CC32,#REF!)*POWER($D$13/70,1.27),0)</f>
        <v>4266</v>
      </c>
      <c r="AB31" s="17">
        <f>IF(AND(OR($BA$6=1,$BA$7=AB$17),AND(OR($AZ$24=1,$A31&gt;=$AZ$26),OR($AZ$25=1,$A31&lt;=$AZ$27))),IF($AY$3=1,CD32,#REF!)*POWER($D$13/70,1.3),0)</f>
        <v>5192</v>
      </c>
      <c r="AC31" s="30">
        <f>IF(AND(OR($BA$6=1,$BA$7=AC$17),AND(OR($AZ$24=1,$A31&gt;=$AZ$26),OR($AZ$25=1,$A31&lt;=$AZ$27))),IF($AY$3=1,CE32,#REF!)*POWER($D$13/70,1.27),0)</f>
        <v>5935</v>
      </c>
      <c r="AD31" s="32">
        <v>1700</v>
      </c>
      <c r="AE31" s="36">
        <f t="shared" si="12"/>
        <v>956</v>
      </c>
      <c r="AF31" s="34">
        <f t="shared" si="13"/>
        <v>1204</v>
      </c>
      <c r="AG31" s="40">
        <f t="shared" si="14"/>
        <v>1452</v>
      </c>
      <c r="AH31" s="40">
        <f t="shared" si="15"/>
        <v>1752</v>
      </c>
      <c r="AI31" s="40">
        <f t="shared" si="16"/>
        <v>1626</v>
      </c>
      <c r="AJ31" s="40">
        <f t="shared" si="17"/>
        <v>2050</v>
      </c>
      <c r="AK31" s="40">
        <f t="shared" si="18"/>
        <v>2473</v>
      </c>
      <c r="AL31" s="40">
        <f t="shared" si="19"/>
        <v>2896</v>
      </c>
      <c r="AM31" s="40">
        <f t="shared" si="20"/>
        <v>2333</v>
      </c>
      <c r="AN31" s="40">
        <f t="shared" si="21"/>
        <v>2922</v>
      </c>
      <c r="AO31" s="40">
        <f t="shared" si="22"/>
        <v>3616</v>
      </c>
      <c r="AP31" s="48">
        <f t="shared" si="23"/>
        <v>4099</v>
      </c>
      <c r="AQ31" s="66">
        <v>1700</v>
      </c>
      <c r="AR31" s="69">
        <v>2000</v>
      </c>
      <c r="AS31" s="59">
        <f t="shared" si="24"/>
        <v>1127</v>
      </c>
      <c r="AT31" s="55">
        <f t="shared" si="25"/>
        <v>1729</v>
      </c>
      <c r="AU31" s="55">
        <f t="shared" si="26"/>
        <v>1604</v>
      </c>
      <c r="AV31" s="55">
        <f t="shared" si="27"/>
        <v>2181</v>
      </c>
      <c r="AW31" s="55">
        <f t="shared" si="28"/>
        <v>2219</v>
      </c>
      <c r="AX31" s="60">
        <f t="shared" si="29"/>
        <v>3312</v>
      </c>
      <c r="AY31" s="2"/>
      <c r="AZ31" s="2"/>
      <c r="BA31" s="2"/>
      <c r="BB31" s="2"/>
      <c r="BC31" s="19">
        <v>1600</v>
      </c>
      <c r="BD31" s="28">
        <v>902</v>
      </c>
      <c r="BE31" s="29">
        <v>1135</v>
      </c>
      <c r="BF31" s="28">
        <v>1369</v>
      </c>
      <c r="BG31" s="29">
        <v>1651</v>
      </c>
      <c r="BH31" s="28">
        <v>1275</v>
      </c>
      <c r="BI31" s="29">
        <v>1636</v>
      </c>
      <c r="BJ31" s="28">
        <v>2020</v>
      </c>
      <c r="BK31" s="29">
        <v>2392</v>
      </c>
      <c r="BL31" s="28">
        <v>1479</v>
      </c>
      <c r="BM31" s="29">
        <v>1839</v>
      </c>
      <c r="BN31" s="28">
        <v>2200</v>
      </c>
      <c r="BO31" s="29">
        <v>2560</v>
      </c>
      <c r="BP31" s="28">
        <v>1824</v>
      </c>
      <c r="BQ31" s="29">
        <v>2356</v>
      </c>
      <c r="BR31" s="28">
        <v>2794</v>
      </c>
      <c r="BS31" s="29">
        <v>3280</v>
      </c>
      <c r="BT31" s="28">
        <v>2333</v>
      </c>
      <c r="BU31" s="29">
        <v>2931</v>
      </c>
      <c r="BV31" s="28">
        <v>3528</v>
      </c>
      <c r="BW31" s="29">
        <v>4084</v>
      </c>
      <c r="BX31" s="28">
        <v>2043</v>
      </c>
      <c r="BY31" s="29">
        <v>2613</v>
      </c>
      <c r="BZ31" s="28">
        <v>3182</v>
      </c>
      <c r="CA31" s="29">
        <v>3752</v>
      </c>
      <c r="CB31" s="28">
        <v>3150</v>
      </c>
      <c r="CC31" s="29">
        <v>4021</v>
      </c>
      <c r="CD31" s="28">
        <v>4893</v>
      </c>
      <c r="CE31" s="29">
        <v>5592</v>
      </c>
      <c r="CG31" s="19">
        <v>1600</v>
      </c>
      <c r="CH31" s="28">
        <v>902</v>
      </c>
      <c r="CI31" s="28">
        <v>1135</v>
      </c>
      <c r="CJ31" s="28">
        <v>1369</v>
      </c>
      <c r="CK31" s="28">
        <v>1651</v>
      </c>
      <c r="CL31" s="28">
        <v>1533</v>
      </c>
      <c r="CM31" s="33">
        <v>1931</v>
      </c>
      <c r="CN31" s="28">
        <v>2329</v>
      </c>
      <c r="CO31" s="33">
        <v>2728</v>
      </c>
      <c r="CP31" s="28">
        <v>2200</v>
      </c>
      <c r="CQ31" s="33">
        <v>2754</v>
      </c>
      <c r="CR31" s="28">
        <v>3407</v>
      </c>
      <c r="CS31" s="33">
        <v>3862</v>
      </c>
      <c r="CU31" s="49">
        <v>1900</v>
      </c>
      <c r="CV31" s="50">
        <v>1072</v>
      </c>
      <c r="CW31" s="51">
        <v>1645</v>
      </c>
      <c r="CX31" s="51">
        <v>1535</v>
      </c>
      <c r="CY31" s="51">
        <v>2086</v>
      </c>
      <c r="CZ31" s="50">
        <v>2115</v>
      </c>
      <c r="DA31" s="51">
        <v>3157</v>
      </c>
    </row>
    <row r="32" spans="1:105" ht="15" customHeight="1" thickBot="1" x14ac:dyDescent="0.3">
      <c r="A32" s="16">
        <v>1800</v>
      </c>
      <c r="B32" s="21">
        <f t="shared" si="0"/>
        <v>1010</v>
      </c>
      <c r="C32" s="17">
        <f t="shared" si="1"/>
        <v>1273</v>
      </c>
      <c r="D32" s="17">
        <f t="shared" si="2"/>
        <v>1536</v>
      </c>
      <c r="E32" s="20">
        <f t="shared" si="3"/>
        <v>1853</v>
      </c>
      <c r="F32" s="17">
        <f>IF(AND(OR($BA$6=1,$BA$7=F$17),AND(OR($AZ$24=1,$A32&gt;=$AZ$26),OR($AZ$25=1,$A32&lt;=$AZ$27))),IF($AY$3=1,BH33,#REF!)*POWER($D$13/70,1.26),0)</f>
        <v>1428</v>
      </c>
      <c r="G32" s="17">
        <f>IF(AND(OR($BA$6=1,$BA$7=G$17),AND(OR($AZ$24=1,$A32&gt;=$AZ$26),OR($AZ$25=1,$A32&lt;=$AZ$27))),IF($AY$3=1,BI33,#REF!)*POWER($D$13/70,1.27),0)</f>
        <v>1834</v>
      </c>
      <c r="H32" s="17">
        <f>IF(AND(OR($BA$6=1,$BA$7=H$17),AND(OR($AZ$24=1,$A32&gt;=$AZ$26),OR($AZ$25=1,$A32&lt;=$AZ$27))),IF($AY$3=1,BJ33,#REF!)*POWER($D$13/70,1.3),0)</f>
        <v>2266</v>
      </c>
      <c r="I32" s="20">
        <f>IF(AND(OR($BA$6=1,$BA$7=I$17),AND(OR($AZ$24=1,$A32&gt;=$AZ$26),OR($AZ$25=1,$A32&lt;=$AZ$27))),IF($AY$3=1,BK33,#REF!)*POWER($D$13/70,1.26),0)</f>
        <v>2684</v>
      </c>
      <c r="J32" s="17">
        <f t="shared" si="4"/>
        <v>1658</v>
      </c>
      <c r="K32" s="17">
        <f t="shared" si="5"/>
        <v>2063</v>
      </c>
      <c r="L32" s="17">
        <f t="shared" si="6"/>
        <v>2468</v>
      </c>
      <c r="M32" s="20">
        <f t="shared" si="7"/>
        <v>2874</v>
      </c>
      <c r="N32" s="17">
        <f>IF(AND(OR($BA$6=1,$BA$7=N$17),AND(OR($AZ$24=1,$A32&gt;=$AZ$26),OR($AZ$25=1,$A32&lt;=$AZ$27))),IF($AY$3=1,BP33,#REF!)*POWER($D$13/70,1.3),0)</f>
        <v>2047</v>
      </c>
      <c r="O32" s="17">
        <f>IF(AND(OR($BA$6=1,$BA$7=O$17),AND(OR($AZ$24=1,$A32&gt;=$AZ$26),OR($AZ$25=1,$A32&lt;=$AZ$27))),IF($AY$3=1,BQ33,#REF!)*POWER($D$13/70,1.26),0)</f>
        <v>2644</v>
      </c>
      <c r="P32" s="17">
        <f>IF(AND(OR($BA$6=1,$BA$7=P$17),AND(OR($AZ$24=1,$A32&gt;=$AZ$26),OR($AZ$25=1,$A32&lt;=$AZ$27))),IF($AY$3=1,BR33,#REF!)*POWER($D$13/70,1.3),0)</f>
        <v>3137</v>
      </c>
      <c r="Q32" s="20">
        <f>IF(AND(OR($BA$6=1,$BA$7=Q$17),AND(OR($AZ$24=1,$A32&gt;=$AZ$26),OR($AZ$25=1,$A32&lt;=$AZ$27))),IF($AY$3=1,BS33,#REF!)*POWER($D$13/70,1.28),0)</f>
        <v>3683</v>
      </c>
      <c r="R32" s="17">
        <f>IF(AND(OR($BA$6=1,$BA$7=R$17),AND(OR($AZ$24=1,$A32&gt;=$AZ$26),OR($AZ$25=1,$A32&lt;=$AZ$27))),IF($AY$3=1,BT33,#REF!)*POWER($D$13/70,1.3),0)</f>
        <v>2619</v>
      </c>
      <c r="S32" s="17">
        <f>IF(AND(OR($BA$6=1,$BA$7=S$17),AND(OR($AZ$24=1,$A32&gt;=$AZ$26),OR($AZ$25=1,$A32&lt;=$AZ$27))),IF($AY$3=1,BU33,#REF!)*POWER($D$13/70,1.25),0)</f>
        <v>3290</v>
      </c>
      <c r="T32" s="17">
        <f>IF(AND(OR($BA$6=1,$BA$7=T$17),AND(OR($AZ$24=1,$A32&gt;=$AZ$26),OR($AZ$25=1,$A32&lt;=$AZ$27))),IF($AY$3=1,BV33,#REF!)*POWER($D$13/70,1.3),0)</f>
        <v>3962</v>
      </c>
      <c r="U32" s="20">
        <f>IF(AND(OR($BA$6=1,$BA$7=U$17),AND(OR($AZ$24=1,$A32&gt;=$AZ$26),OR($AZ$25=1,$A32&lt;=$AZ$27))),IF($AY$3=1,BW33,#REF!)*POWER($D$13/70,1.26),0)</f>
        <v>4587</v>
      </c>
      <c r="V32" s="17">
        <f t="shared" si="8"/>
        <v>2286</v>
      </c>
      <c r="W32" s="17">
        <f t="shared" si="9"/>
        <v>2926</v>
      </c>
      <c r="X32" s="17">
        <f t="shared" si="10"/>
        <v>3567</v>
      </c>
      <c r="Y32" s="20">
        <f t="shared" si="11"/>
        <v>4207</v>
      </c>
      <c r="Z32" s="17">
        <f>IF(AND(OR($BA$6=1,$BA$7=Z$17),AND(OR($AZ$24=1,$A32&gt;=$AZ$26),OR($AZ$25=1,$A32&lt;=$AZ$27))),IF($AY$3=1,CB33,#REF!)*POWER($D$13/70,1.3),0)</f>
        <v>3531</v>
      </c>
      <c r="AA32" s="17">
        <f>IF(AND(OR($BA$6=1,$BA$7=AA$17),AND(OR($AZ$24=1,$A32&gt;=$AZ$26),OR($AZ$25=1,$A32&lt;=$AZ$27))),IF($AY$3=1,CC33,#REF!)*POWER($D$13/70,1.27),0)</f>
        <v>4511</v>
      </c>
      <c r="AB32" s="17">
        <f>IF(AND(OR($BA$6=1,$BA$7=AB$17),AND(OR($AZ$24=1,$A32&gt;=$AZ$26),OR($AZ$25=1,$A32&lt;=$AZ$27))),IF($AY$3=1,CD33,#REF!)*POWER($D$13/70,1.3),0)</f>
        <v>5491</v>
      </c>
      <c r="AC32" s="30">
        <f>IF(AND(OR($BA$6=1,$BA$7=AC$17),AND(OR($AZ$24=1,$A32&gt;=$AZ$26),OR($AZ$25=1,$A32&lt;=$AZ$27))),IF($AY$3=1,CE33,#REF!)*POWER($D$13/70,1.27),0)</f>
        <v>6277</v>
      </c>
      <c r="AD32" s="32">
        <v>1800</v>
      </c>
      <c r="AE32" s="36">
        <f t="shared" si="12"/>
        <v>1010</v>
      </c>
      <c r="AF32" s="34">
        <f t="shared" si="13"/>
        <v>1273</v>
      </c>
      <c r="AG32" s="40">
        <f t="shared" si="14"/>
        <v>1536</v>
      </c>
      <c r="AH32" s="40">
        <f t="shared" si="15"/>
        <v>1853</v>
      </c>
      <c r="AI32" s="40">
        <f t="shared" si="16"/>
        <v>1720</v>
      </c>
      <c r="AJ32" s="40">
        <f t="shared" si="17"/>
        <v>2168</v>
      </c>
      <c r="AK32" s="40">
        <f t="shared" si="18"/>
        <v>2616</v>
      </c>
      <c r="AL32" s="40">
        <f t="shared" si="19"/>
        <v>3064</v>
      </c>
      <c r="AM32" s="40">
        <f t="shared" si="20"/>
        <v>2467</v>
      </c>
      <c r="AN32" s="40">
        <f t="shared" si="21"/>
        <v>3090</v>
      </c>
      <c r="AO32" s="40">
        <f t="shared" si="22"/>
        <v>3825</v>
      </c>
      <c r="AP32" s="48">
        <f t="shared" si="23"/>
        <v>4337</v>
      </c>
      <c r="AQ32" s="66">
        <v>1800</v>
      </c>
      <c r="AR32" s="69">
        <v>2200</v>
      </c>
      <c r="AS32" s="59">
        <f t="shared" si="24"/>
        <v>1237</v>
      </c>
      <c r="AT32" s="55">
        <f t="shared" si="25"/>
        <v>1898</v>
      </c>
      <c r="AU32" s="55">
        <f t="shared" si="26"/>
        <v>1742</v>
      </c>
      <c r="AV32" s="55">
        <f t="shared" si="27"/>
        <v>2369</v>
      </c>
      <c r="AW32" s="55">
        <f t="shared" si="28"/>
        <v>2426</v>
      </c>
      <c r="AX32" s="60">
        <f t="shared" si="29"/>
        <v>3621</v>
      </c>
      <c r="AY32" s="2"/>
      <c r="AZ32" s="2"/>
      <c r="BA32" s="2"/>
      <c r="BB32" s="2"/>
      <c r="BC32" s="19">
        <v>1700</v>
      </c>
      <c r="BD32" s="28">
        <v>956</v>
      </c>
      <c r="BE32" s="29">
        <v>1204</v>
      </c>
      <c r="BF32" s="28">
        <v>1452</v>
      </c>
      <c r="BG32" s="29">
        <v>1752</v>
      </c>
      <c r="BH32" s="28">
        <v>1352</v>
      </c>
      <c r="BI32" s="29">
        <v>1735</v>
      </c>
      <c r="BJ32" s="28">
        <v>2143</v>
      </c>
      <c r="BK32" s="29">
        <v>2538</v>
      </c>
      <c r="BL32" s="28">
        <v>1568</v>
      </c>
      <c r="BM32" s="29">
        <v>1951</v>
      </c>
      <c r="BN32" s="28">
        <v>2334</v>
      </c>
      <c r="BO32" s="29">
        <v>2717</v>
      </c>
      <c r="BP32" s="28">
        <v>1935</v>
      </c>
      <c r="BQ32" s="29">
        <v>2500</v>
      </c>
      <c r="BR32" s="28">
        <v>2966</v>
      </c>
      <c r="BS32" s="29">
        <v>3481</v>
      </c>
      <c r="BT32" s="28">
        <v>2476</v>
      </c>
      <c r="BU32" s="29">
        <v>3111</v>
      </c>
      <c r="BV32" s="28">
        <v>3745</v>
      </c>
      <c r="BW32" s="29">
        <v>4336</v>
      </c>
      <c r="BX32" s="28">
        <v>2165</v>
      </c>
      <c r="BY32" s="29">
        <v>2770</v>
      </c>
      <c r="BZ32" s="28">
        <v>3374</v>
      </c>
      <c r="CA32" s="29">
        <v>3979</v>
      </c>
      <c r="CB32" s="28">
        <v>3340</v>
      </c>
      <c r="CC32" s="29">
        <v>4266</v>
      </c>
      <c r="CD32" s="28">
        <v>5192</v>
      </c>
      <c r="CE32" s="29">
        <v>5935</v>
      </c>
      <c r="CG32" s="19">
        <v>1700</v>
      </c>
      <c r="CH32" s="28">
        <v>956</v>
      </c>
      <c r="CI32" s="28">
        <v>1204</v>
      </c>
      <c r="CJ32" s="28">
        <v>1452</v>
      </c>
      <c r="CK32" s="28">
        <v>1752</v>
      </c>
      <c r="CL32" s="28">
        <v>1626</v>
      </c>
      <c r="CM32" s="33">
        <v>2050</v>
      </c>
      <c r="CN32" s="28">
        <v>2473</v>
      </c>
      <c r="CO32" s="33">
        <v>2896</v>
      </c>
      <c r="CP32" s="28">
        <v>2333</v>
      </c>
      <c r="CQ32" s="33">
        <v>2922</v>
      </c>
      <c r="CR32" s="28">
        <v>3616</v>
      </c>
      <c r="CS32" s="33">
        <v>4099</v>
      </c>
      <c r="CU32" s="49">
        <v>2000</v>
      </c>
      <c r="CV32" s="50">
        <v>1127</v>
      </c>
      <c r="CW32" s="51">
        <v>1729</v>
      </c>
      <c r="CX32" s="51">
        <v>1604</v>
      </c>
      <c r="CY32" s="51">
        <v>2181</v>
      </c>
      <c r="CZ32" s="50">
        <v>2219</v>
      </c>
      <c r="DA32" s="51">
        <v>3312</v>
      </c>
    </row>
    <row r="33" spans="1:105" ht="15" customHeight="1" thickBot="1" x14ac:dyDescent="0.3">
      <c r="A33" s="16">
        <v>1900</v>
      </c>
      <c r="B33" s="21">
        <f t="shared" si="0"/>
        <v>1064</v>
      </c>
      <c r="C33" s="17">
        <f t="shared" si="1"/>
        <v>1342</v>
      </c>
      <c r="D33" s="17">
        <f t="shared" si="2"/>
        <v>1619</v>
      </c>
      <c r="E33" s="20">
        <f t="shared" si="3"/>
        <v>1954</v>
      </c>
      <c r="F33" s="17">
        <f>IF(AND(OR($BA$6=1,$BA$7=F$17),AND(OR($AZ$24=1,$A33&gt;=$AZ$26),OR($AZ$25=1,$A33&lt;=$AZ$27))),IF($AY$3=1,BH34,#REF!)*POWER($D$13/70,1.26),0)</f>
        <v>1505</v>
      </c>
      <c r="G33" s="17">
        <f>IF(AND(OR($BA$6=1,$BA$7=G$17),AND(OR($AZ$24=1,$A33&gt;=$AZ$26),OR($AZ$25=1,$A33&lt;=$AZ$27))),IF($AY$3=1,BI34,#REF!)*POWER($D$13/70,1.27),0)</f>
        <v>1933</v>
      </c>
      <c r="H33" s="17">
        <f>IF(AND(OR($BA$6=1,$BA$7=H$17),AND(OR($AZ$24=1,$A33&gt;=$AZ$26),OR($AZ$25=1,$A33&lt;=$AZ$27))),IF($AY$3=1,BJ34,#REF!)*POWER($D$13/70,1.3),0)</f>
        <v>2389</v>
      </c>
      <c r="I33" s="20">
        <f>IF(AND(OR($BA$6=1,$BA$7=I$17),AND(OR($AZ$24=1,$A33&gt;=$AZ$26),OR($AZ$25=1,$A33&lt;=$AZ$27))),IF($AY$3=1,BK34,#REF!)*POWER($D$13/70,1.26),0)</f>
        <v>2830</v>
      </c>
      <c r="J33" s="17">
        <f t="shared" si="4"/>
        <v>1747</v>
      </c>
      <c r="K33" s="17">
        <f t="shared" si="5"/>
        <v>2175</v>
      </c>
      <c r="L33" s="17">
        <f t="shared" si="6"/>
        <v>2603</v>
      </c>
      <c r="M33" s="20">
        <f t="shared" si="7"/>
        <v>3030</v>
      </c>
      <c r="N33" s="17">
        <f>IF(AND(OR($BA$6=1,$BA$7=N$17),AND(OR($AZ$24=1,$A33&gt;=$AZ$26),OR($AZ$25=1,$A33&lt;=$AZ$27))),IF($AY$3=1,BP34,#REF!)*POWER($D$13/70,1.3),0)</f>
        <v>2158</v>
      </c>
      <c r="O33" s="17">
        <f>IF(AND(OR($BA$6=1,$BA$7=O$17),AND(OR($AZ$24=1,$A33&gt;=$AZ$26),OR($AZ$25=1,$A33&lt;=$AZ$27))),IF($AY$3=1,BQ34,#REF!)*POWER($D$13/70,1.26),0)</f>
        <v>2788</v>
      </c>
      <c r="P33" s="17">
        <f>IF(AND(OR($BA$6=1,$BA$7=P$17),AND(OR($AZ$24=1,$A33&gt;=$AZ$26),OR($AZ$25=1,$A33&lt;=$AZ$27))),IF($AY$3=1,BR34,#REF!)*POWER($D$13/70,1.3),0)</f>
        <v>3309</v>
      </c>
      <c r="Q33" s="20">
        <f>IF(AND(OR($BA$6=1,$BA$7=Q$17),AND(OR($AZ$24=1,$A33&gt;=$AZ$26),OR($AZ$25=1,$A33&lt;=$AZ$27))),IF($AY$3=1,BS34,#REF!)*POWER($D$13/70,1.28),0)</f>
        <v>3884</v>
      </c>
      <c r="R33" s="17">
        <f>IF(AND(OR($BA$6=1,$BA$7=R$17),AND(OR($AZ$24=1,$A33&gt;=$AZ$26),OR($AZ$25=1,$A33&lt;=$AZ$27))),IF($AY$3=1,BT34,#REF!)*POWER($D$13/70,1.3),0)</f>
        <v>2762</v>
      </c>
      <c r="S33" s="17">
        <f>IF(AND(OR($BA$6=1,$BA$7=S$17),AND(OR($AZ$24=1,$A33&gt;=$AZ$26),OR($AZ$25=1,$A33&lt;=$AZ$27))),IF($AY$3=1,BU34,#REF!)*POWER($D$13/70,1.25),0)</f>
        <v>3470</v>
      </c>
      <c r="T33" s="17">
        <f>IF(AND(OR($BA$6=1,$BA$7=T$17),AND(OR($AZ$24=1,$A33&gt;=$AZ$26),OR($AZ$25=1,$A33&lt;=$AZ$27))),IF($AY$3=1,BV34,#REF!)*POWER($D$13/70,1.3),0)</f>
        <v>4179</v>
      </c>
      <c r="U33" s="20">
        <f>IF(AND(OR($BA$6=1,$BA$7=U$17),AND(OR($AZ$24=1,$A33&gt;=$AZ$26),OR($AZ$25=1,$A33&lt;=$AZ$27))),IF($AY$3=1,BW34,#REF!)*POWER($D$13/70,1.26),0)</f>
        <v>4839</v>
      </c>
      <c r="V33" s="17">
        <f t="shared" si="8"/>
        <v>2408</v>
      </c>
      <c r="W33" s="17">
        <f t="shared" si="9"/>
        <v>3083</v>
      </c>
      <c r="X33" s="17">
        <f t="shared" si="10"/>
        <v>3759</v>
      </c>
      <c r="Y33" s="20">
        <f t="shared" si="11"/>
        <v>4434</v>
      </c>
      <c r="Z33" s="17">
        <f>IF(AND(OR($BA$6=1,$BA$7=Z$17),AND(OR($AZ$24=1,$A33&gt;=$AZ$26),OR($AZ$25=1,$A33&lt;=$AZ$27))),IF($AY$3=1,CB34,#REF!)*POWER($D$13/70,1.3),0)</f>
        <v>3722</v>
      </c>
      <c r="AA33" s="17">
        <f>IF(AND(OR($BA$6=1,$BA$7=AA$17),AND(OR($AZ$24=1,$A33&gt;=$AZ$26),OR($AZ$25=1,$A33&lt;=$AZ$27))),IF($AY$3=1,CC34,#REF!)*POWER($D$13/70,1.27),0)</f>
        <v>4756</v>
      </c>
      <c r="AB33" s="17">
        <f>IF(AND(OR($BA$6=1,$BA$7=AB$17),AND(OR($AZ$24=1,$A33&gt;=$AZ$26),OR($AZ$25=1,$A33&lt;=$AZ$27))),IF($AY$3=1,CD34,#REF!)*POWER($D$13/70,1.3),0)</f>
        <v>5791</v>
      </c>
      <c r="AC33" s="30">
        <f>IF(AND(OR($BA$6=1,$BA$7=AC$17),AND(OR($AZ$24=1,$A33&gt;=$AZ$26),OR($AZ$25=1,$A33&lt;=$AZ$27))),IF($AY$3=1,CE34,#REF!)*POWER($D$13/70,1.27),0)</f>
        <v>6620</v>
      </c>
      <c r="AD33" s="32">
        <v>1900</v>
      </c>
      <c r="AE33" s="36">
        <f t="shared" si="12"/>
        <v>1064</v>
      </c>
      <c r="AF33" s="34">
        <f t="shared" si="13"/>
        <v>1342</v>
      </c>
      <c r="AG33" s="40">
        <f t="shared" si="14"/>
        <v>1619</v>
      </c>
      <c r="AH33" s="40">
        <f t="shared" si="15"/>
        <v>1954</v>
      </c>
      <c r="AI33" s="40">
        <f t="shared" si="16"/>
        <v>1814</v>
      </c>
      <c r="AJ33" s="40">
        <f t="shared" si="17"/>
        <v>2287</v>
      </c>
      <c r="AK33" s="40">
        <f t="shared" si="18"/>
        <v>2760</v>
      </c>
      <c r="AL33" s="40">
        <f t="shared" si="19"/>
        <v>3233</v>
      </c>
      <c r="AM33" s="40">
        <f t="shared" si="20"/>
        <v>2600</v>
      </c>
      <c r="AN33" s="40">
        <f t="shared" si="21"/>
        <v>3258</v>
      </c>
      <c r="AO33" s="40">
        <f t="shared" si="22"/>
        <v>4033</v>
      </c>
      <c r="AP33" s="48">
        <f t="shared" si="23"/>
        <v>4574</v>
      </c>
      <c r="AQ33" s="66">
        <v>1900</v>
      </c>
      <c r="AR33" s="69">
        <v>2400</v>
      </c>
      <c r="AS33" s="59">
        <f t="shared" si="24"/>
        <v>1347</v>
      </c>
      <c r="AT33" s="55">
        <f t="shared" si="25"/>
        <v>2067</v>
      </c>
      <c r="AU33" s="55">
        <f t="shared" si="26"/>
        <v>1879</v>
      </c>
      <c r="AV33" s="55">
        <f t="shared" si="27"/>
        <v>2556</v>
      </c>
      <c r="AW33" s="55">
        <f t="shared" si="28"/>
        <v>2633</v>
      </c>
      <c r="AX33" s="60">
        <f t="shared" si="29"/>
        <v>3930</v>
      </c>
      <c r="AY33" s="2"/>
      <c r="AZ33" s="2"/>
      <c r="BA33" s="2"/>
      <c r="BB33" s="2"/>
      <c r="BC33" s="19">
        <v>1800</v>
      </c>
      <c r="BD33" s="28">
        <v>1010</v>
      </c>
      <c r="BE33" s="29">
        <v>1273</v>
      </c>
      <c r="BF33" s="28">
        <v>1536</v>
      </c>
      <c r="BG33" s="29">
        <v>1853</v>
      </c>
      <c r="BH33" s="28">
        <v>1428</v>
      </c>
      <c r="BI33" s="29">
        <v>1834</v>
      </c>
      <c r="BJ33" s="28">
        <v>2266</v>
      </c>
      <c r="BK33" s="29">
        <v>2684</v>
      </c>
      <c r="BL33" s="28">
        <v>1658</v>
      </c>
      <c r="BM33" s="29">
        <v>2063</v>
      </c>
      <c r="BN33" s="28">
        <v>2468</v>
      </c>
      <c r="BO33" s="29">
        <v>2874</v>
      </c>
      <c r="BP33" s="28">
        <v>2047</v>
      </c>
      <c r="BQ33" s="29">
        <v>2644</v>
      </c>
      <c r="BR33" s="28">
        <v>3137</v>
      </c>
      <c r="BS33" s="29">
        <v>3683</v>
      </c>
      <c r="BT33" s="28">
        <v>2619</v>
      </c>
      <c r="BU33" s="29">
        <v>3290</v>
      </c>
      <c r="BV33" s="28">
        <v>3962</v>
      </c>
      <c r="BW33" s="29">
        <v>4587</v>
      </c>
      <c r="BX33" s="28">
        <v>2286</v>
      </c>
      <c r="BY33" s="29">
        <v>2926</v>
      </c>
      <c r="BZ33" s="28">
        <v>3567</v>
      </c>
      <c r="CA33" s="29">
        <v>4207</v>
      </c>
      <c r="CB33" s="28">
        <v>3531</v>
      </c>
      <c r="CC33" s="29">
        <v>4511</v>
      </c>
      <c r="CD33" s="28">
        <v>5491</v>
      </c>
      <c r="CE33" s="29">
        <v>6277</v>
      </c>
      <c r="CG33" s="19">
        <v>1800</v>
      </c>
      <c r="CH33" s="28">
        <v>1010</v>
      </c>
      <c r="CI33" s="28">
        <v>1273</v>
      </c>
      <c r="CJ33" s="28">
        <v>1536</v>
      </c>
      <c r="CK33" s="28">
        <v>1853</v>
      </c>
      <c r="CL33" s="28">
        <v>1720</v>
      </c>
      <c r="CM33" s="33">
        <v>2168</v>
      </c>
      <c r="CN33" s="28">
        <v>2616</v>
      </c>
      <c r="CO33" s="33">
        <v>3064</v>
      </c>
      <c r="CP33" s="28">
        <v>2467</v>
      </c>
      <c r="CQ33" s="33">
        <v>3090</v>
      </c>
      <c r="CR33" s="28">
        <v>3825</v>
      </c>
      <c r="CS33" s="33">
        <v>4337</v>
      </c>
      <c r="CU33" s="49">
        <v>2200</v>
      </c>
      <c r="CV33" s="50">
        <v>1237</v>
      </c>
      <c r="CW33" s="51">
        <v>1898</v>
      </c>
      <c r="CX33" s="51">
        <v>1742</v>
      </c>
      <c r="CY33" s="51">
        <v>2369</v>
      </c>
      <c r="CZ33" s="50">
        <v>2426</v>
      </c>
      <c r="DA33" s="51">
        <v>3621</v>
      </c>
    </row>
    <row r="34" spans="1:105" ht="15" customHeight="1" thickBot="1" x14ac:dyDescent="0.3">
      <c r="A34" s="16">
        <v>2000</v>
      </c>
      <c r="B34" s="21">
        <f t="shared" si="0"/>
        <v>1119</v>
      </c>
      <c r="C34" s="17">
        <f t="shared" si="1"/>
        <v>1411</v>
      </c>
      <c r="D34" s="17">
        <f t="shared" si="2"/>
        <v>1703</v>
      </c>
      <c r="E34" s="20">
        <f t="shared" si="3"/>
        <v>2055</v>
      </c>
      <c r="F34" s="17">
        <f>IF(AND(OR($BA$6=1,$BA$7=F$17),AND(OR($AZ$24=1,$A34&gt;=$AZ$26),OR($AZ$25=1,$A34&lt;=$AZ$27))),IF($AY$3=1,BH35,#REF!)*POWER($D$13/70,1.26),0)</f>
        <v>1582</v>
      </c>
      <c r="G34" s="17">
        <f>IF(AND(OR($BA$6=1,$BA$7=G$17),AND(OR($AZ$24=1,$A34&gt;=$AZ$26),OR($AZ$25=1,$A34&lt;=$AZ$27))),IF($AY$3=1,BI35,#REF!)*POWER($D$13/70,1.27),0)</f>
        <v>2032</v>
      </c>
      <c r="H34" s="17">
        <f>IF(AND(OR($BA$6=1,$BA$7=H$17),AND(OR($AZ$24=1,$A34&gt;=$AZ$26),OR($AZ$25=1,$A34&lt;=$AZ$27))),IF($AY$3=1,BJ35,#REF!)*POWER($D$13/70,1.3),0)</f>
        <v>2512</v>
      </c>
      <c r="I34" s="20">
        <f>IF(AND(OR($BA$6=1,$BA$7=I$17),AND(OR($AZ$24=1,$A34&gt;=$AZ$26),OR($AZ$25=1,$A34&lt;=$AZ$27))),IF($AY$3=1,BK35,#REF!)*POWER($D$13/70,1.26),0)</f>
        <v>2977</v>
      </c>
      <c r="J34" s="17">
        <f t="shared" si="4"/>
        <v>1837</v>
      </c>
      <c r="K34" s="17">
        <f t="shared" si="5"/>
        <v>2287</v>
      </c>
      <c r="L34" s="17">
        <f t="shared" si="6"/>
        <v>2737</v>
      </c>
      <c r="M34" s="20">
        <f t="shared" si="7"/>
        <v>3187</v>
      </c>
      <c r="N34" s="17">
        <f>IF(AND(OR($BA$6=1,$BA$7=N$17),AND(OR($AZ$24=1,$A34&gt;=$AZ$26),OR($AZ$25=1,$A34&lt;=$AZ$27))),IF($AY$3=1,BP35,#REF!)*POWER($D$13/70,1.3),0)</f>
        <v>2269</v>
      </c>
      <c r="O34" s="17">
        <f>IF(AND(OR($BA$6=1,$BA$7=O$17),AND(OR($AZ$24=1,$A34&gt;=$AZ$26),OR($AZ$25=1,$A34&lt;=$AZ$27))),IF($AY$3=1,BQ35,#REF!)*POWER($D$13/70,1.26),0)</f>
        <v>2932</v>
      </c>
      <c r="P34" s="17">
        <f>IF(AND(OR($BA$6=1,$BA$7=P$17),AND(OR($AZ$24=1,$A34&gt;=$AZ$26),OR($AZ$25=1,$A34&lt;=$AZ$27))),IF($AY$3=1,BR35,#REF!)*POWER($D$13/70,1.3),0)</f>
        <v>3480</v>
      </c>
      <c r="Q34" s="20">
        <f>IF(AND(OR($BA$6=1,$BA$7=Q$17),AND(OR($AZ$24=1,$A34&gt;=$AZ$26),OR($AZ$25=1,$A34&lt;=$AZ$27))),IF($AY$3=1,BS35,#REF!)*POWER($D$13/70,1.28),0)</f>
        <v>4086</v>
      </c>
      <c r="R34" s="17">
        <f>IF(AND(OR($BA$6=1,$BA$7=R$17),AND(OR($AZ$24=1,$A34&gt;=$AZ$26),OR($AZ$25=1,$A34&lt;=$AZ$27))),IF($AY$3=1,BT35,#REF!)*POWER($D$13/70,1.3),0)</f>
        <v>2904</v>
      </c>
      <c r="S34" s="17">
        <f>IF(AND(OR($BA$6=1,$BA$7=S$17),AND(OR($AZ$24=1,$A34&gt;=$AZ$26),OR($AZ$25=1,$A34&lt;=$AZ$27))),IF($AY$3=1,BU35,#REF!)*POWER($D$13/70,1.25),0)</f>
        <v>3650</v>
      </c>
      <c r="T34" s="17">
        <f>IF(AND(OR($BA$6=1,$BA$7=T$17),AND(OR($AZ$24=1,$A34&gt;=$AZ$26),OR($AZ$25=1,$A34&lt;=$AZ$27))),IF($AY$3=1,BV35,#REF!)*POWER($D$13/70,1.3),0)</f>
        <v>4396</v>
      </c>
      <c r="U34" s="20">
        <f>IF(AND(OR($BA$6=1,$BA$7=U$17),AND(OR($AZ$24=1,$A34&gt;=$AZ$26),OR($AZ$25=1,$A34&lt;=$AZ$27))),IF($AY$3=1,BW35,#REF!)*POWER($D$13/70,1.26),0)</f>
        <v>5090</v>
      </c>
      <c r="V34" s="17">
        <f t="shared" si="8"/>
        <v>2530</v>
      </c>
      <c r="W34" s="17">
        <f t="shared" si="9"/>
        <v>3240</v>
      </c>
      <c r="X34" s="17">
        <f t="shared" si="10"/>
        <v>3951</v>
      </c>
      <c r="Y34" s="20">
        <f t="shared" si="11"/>
        <v>4661</v>
      </c>
      <c r="Z34" s="17">
        <f>IF(AND(OR($BA$6=1,$BA$7=Z$17),AND(OR($AZ$24=1,$A34&gt;=$AZ$26),OR($AZ$25=1,$A34&lt;=$AZ$27))),IF($AY$3=1,CB35,#REF!)*POWER($D$13/70,1.3),0)</f>
        <v>3913</v>
      </c>
      <c r="AA34" s="17">
        <f>IF(AND(OR($BA$6=1,$BA$7=AA$17),AND(OR($AZ$24=1,$A34&gt;=$AZ$26),OR($AZ$25=1,$A34&lt;=$AZ$27))),IF($AY$3=1,CC35,#REF!)*POWER($D$13/70,1.27),0)</f>
        <v>5001</v>
      </c>
      <c r="AB34" s="17">
        <f>IF(AND(OR($BA$6=1,$BA$7=AB$17),AND(OR($AZ$24=1,$A34&gt;=$AZ$26),OR($AZ$25=1,$A34&lt;=$AZ$27))),IF($AY$3=1,CD35,#REF!)*POWER($D$13/70,1.3),0)</f>
        <v>6090</v>
      </c>
      <c r="AC34" s="30">
        <f>IF(AND(OR($BA$6=1,$BA$7=AC$17),AND(OR($AZ$24=1,$A34&gt;=$AZ$26),OR($AZ$25=1,$A34&lt;=$AZ$27))),IF($AY$3=1,CE35,#REF!)*POWER($D$13/70,1.27),0)</f>
        <v>6963</v>
      </c>
      <c r="AD34" s="32">
        <v>2000</v>
      </c>
      <c r="AE34" s="36">
        <f t="shared" si="12"/>
        <v>1119</v>
      </c>
      <c r="AF34" s="34">
        <f t="shared" si="13"/>
        <v>1411</v>
      </c>
      <c r="AG34" s="40">
        <f t="shared" si="14"/>
        <v>1703</v>
      </c>
      <c r="AH34" s="40">
        <f t="shared" si="15"/>
        <v>2055</v>
      </c>
      <c r="AI34" s="40">
        <f t="shared" si="16"/>
        <v>1907</v>
      </c>
      <c r="AJ34" s="40">
        <f t="shared" si="17"/>
        <v>2405</v>
      </c>
      <c r="AK34" s="40">
        <f t="shared" si="18"/>
        <v>2903</v>
      </c>
      <c r="AL34" s="40">
        <f t="shared" si="19"/>
        <v>3401</v>
      </c>
      <c r="AM34" s="40">
        <f t="shared" si="20"/>
        <v>2733</v>
      </c>
      <c r="AN34" s="40">
        <f t="shared" si="21"/>
        <v>3426</v>
      </c>
      <c r="AO34" s="40">
        <f t="shared" si="22"/>
        <v>4242</v>
      </c>
      <c r="AP34" s="48">
        <f t="shared" si="23"/>
        <v>4811</v>
      </c>
      <c r="AQ34" s="66">
        <v>2000</v>
      </c>
      <c r="AR34" s="69">
        <v>2600</v>
      </c>
      <c r="AS34" s="59">
        <f t="shared" si="24"/>
        <v>1456</v>
      </c>
      <c r="AT34" s="55">
        <f t="shared" si="25"/>
        <v>2235</v>
      </c>
      <c r="AU34" s="55">
        <f t="shared" si="26"/>
        <v>2017</v>
      </c>
      <c r="AV34" s="55">
        <f t="shared" si="27"/>
        <v>2744</v>
      </c>
      <c r="AW34" s="55">
        <f t="shared" si="28"/>
        <v>2840</v>
      </c>
      <c r="AX34" s="60">
        <f t="shared" si="29"/>
        <v>4240</v>
      </c>
      <c r="AY34" s="2"/>
      <c r="AZ34" s="2"/>
      <c r="BA34" s="2"/>
      <c r="BB34" s="2"/>
      <c r="BC34" s="19">
        <v>1900</v>
      </c>
      <c r="BD34" s="28">
        <v>1064</v>
      </c>
      <c r="BE34" s="29">
        <v>1342</v>
      </c>
      <c r="BF34" s="28">
        <v>1619</v>
      </c>
      <c r="BG34" s="29">
        <v>1954</v>
      </c>
      <c r="BH34" s="28">
        <v>1505</v>
      </c>
      <c r="BI34" s="29">
        <v>1933</v>
      </c>
      <c r="BJ34" s="28">
        <v>2389</v>
      </c>
      <c r="BK34" s="29">
        <v>2830</v>
      </c>
      <c r="BL34" s="28">
        <v>1747</v>
      </c>
      <c r="BM34" s="29">
        <v>2175</v>
      </c>
      <c r="BN34" s="28">
        <v>2603</v>
      </c>
      <c r="BO34" s="29">
        <v>3030</v>
      </c>
      <c r="BP34" s="28">
        <v>2158</v>
      </c>
      <c r="BQ34" s="29">
        <v>2788</v>
      </c>
      <c r="BR34" s="28">
        <v>3309</v>
      </c>
      <c r="BS34" s="29">
        <v>3884</v>
      </c>
      <c r="BT34" s="28">
        <v>2762</v>
      </c>
      <c r="BU34" s="29">
        <v>3470</v>
      </c>
      <c r="BV34" s="28">
        <v>4179</v>
      </c>
      <c r="BW34" s="29">
        <v>4839</v>
      </c>
      <c r="BX34" s="28">
        <v>2408</v>
      </c>
      <c r="BY34" s="29">
        <v>3083</v>
      </c>
      <c r="BZ34" s="28">
        <v>3759</v>
      </c>
      <c r="CA34" s="29">
        <v>4434</v>
      </c>
      <c r="CB34" s="28">
        <v>3722</v>
      </c>
      <c r="CC34" s="29">
        <v>4756</v>
      </c>
      <c r="CD34" s="28">
        <v>5791</v>
      </c>
      <c r="CE34" s="29">
        <v>6620</v>
      </c>
      <c r="CG34" s="19">
        <v>1900</v>
      </c>
      <c r="CH34" s="28">
        <v>1064</v>
      </c>
      <c r="CI34" s="28">
        <v>1342</v>
      </c>
      <c r="CJ34" s="28">
        <v>1619</v>
      </c>
      <c r="CK34" s="28">
        <v>1954</v>
      </c>
      <c r="CL34" s="28">
        <v>1814</v>
      </c>
      <c r="CM34" s="33">
        <v>2287</v>
      </c>
      <c r="CN34" s="28">
        <v>2760</v>
      </c>
      <c r="CO34" s="33">
        <v>3233</v>
      </c>
      <c r="CP34" s="28">
        <v>2600</v>
      </c>
      <c r="CQ34" s="33">
        <v>3258</v>
      </c>
      <c r="CR34" s="28">
        <v>4033</v>
      </c>
      <c r="CS34" s="33">
        <v>4574</v>
      </c>
      <c r="CU34" s="49">
        <v>2400</v>
      </c>
      <c r="CV34" s="50">
        <v>1347</v>
      </c>
      <c r="CW34" s="51">
        <v>2067</v>
      </c>
      <c r="CX34" s="51">
        <v>1879</v>
      </c>
      <c r="CY34" s="51">
        <v>2556</v>
      </c>
      <c r="CZ34" s="50">
        <v>2633</v>
      </c>
      <c r="DA34" s="51">
        <v>3930</v>
      </c>
    </row>
    <row r="35" spans="1:105" ht="15" customHeight="1" thickBot="1" x14ac:dyDescent="0.3">
      <c r="A35" s="16">
        <v>2200</v>
      </c>
      <c r="B35" s="22">
        <f t="shared" si="0"/>
        <v>1227</v>
      </c>
      <c r="C35" s="17">
        <f t="shared" si="1"/>
        <v>1548</v>
      </c>
      <c r="D35" s="17">
        <f t="shared" si="2"/>
        <v>1870</v>
      </c>
      <c r="E35" s="20">
        <f t="shared" si="3"/>
        <v>2257</v>
      </c>
      <c r="F35" s="17">
        <f>IF(AND(OR($BA$6=1,$BA$7=F$17),AND(OR($AZ$24=1,$A35&gt;=$AZ$26),OR($AZ$25=1,$A35&lt;=$AZ$27))),IF($AY$3=1,BH36,#REF!)*POWER($D$13/70,1.26),0)</f>
        <v>1736</v>
      </c>
      <c r="G35" s="17">
        <f>IF(AND(OR($BA$6=1,$BA$7=G$17),AND(OR($AZ$24=1,$A35&gt;=$AZ$26),OR($AZ$25=1,$A35&lt;=$AZ$27))),IF($AY$3=1,BI36,#REF!)*POWER($D$13/70,1.27),0)</f>
        <v>2231</v>
      </c>
      <c r="H35" s="17">
        <f>IF(AND(OR($BA$6=1,$BA$7=H$17),AND(OR($AZ$24=1,$A35&gt;=$AZ$26),OR($AZ$25=1,$A35&lt;=$AZ$27))),IF($AY$3=1,BJ36,#REF!)*POWER($D$13/70,1.3),0)</f>
        <v>2758</v>
      </c>
      <c r="I35" s="20">
        <f>IF(AND(OR($BA$6=1,$BA$7=I$17),AND(OR($AZ$24=1,$A35&gt;=$AZ$26),OR($AZ$25=1,$A35&lt;=$AZ$27))),IF($AY$3=1,BK36,#REF!)*POWER($D$13/70,1.26),0)</f>
        <v>3269</v>
      </c>
      <c r="J35" s="17">
        <f t="shared" si="4"/>
        <v>2016</v>
      </c>
      <c r="K35" s="17">
        <f t="shared" si="5"/>
        <v>2511</v>
      </c>
      <c r="L35" s="17">
        <f t="shared" si="6"/>
        <v>3005</v>
      </c>
      <c r="M35" s="20">
        <f t="shared" si="7"/>
        <v>3500</v>
      </c>
      <c r="N35" s="17">
        <f>IF(AND(OR($BA$6=1,$BA$7=N$17),AND(OR($AZ$24=1,$A35&gt;=$AZ$26),OR($AZ$25=1,$A35&lt;=$AZ$27))),IF($AY$3=1,BP36,#REF!)*POWER($D$13/70,1.3),0)</f>
        <v>2491</v>
      </c>
      <c r="O35" s="17">
        <f>IF(AND(OR($BA$6=1,$BA$7=O$17),AND(OR($AZ$24=1,$A35&gt;=$AZ$26),OR($AZ$25=1,$A35&lt;=$AZ$27))),IF($AY$3=1,BQ36,#REF!)*POWER($D$13/70,1.26),0)</f>
        <v>3220</v>
      </c>
      <c r="P35" s="17">
        <f>IF(AND(OR($BA$6=1,$BA$7=P$17),AND(OR($AZ$24=1,$A35&gt;=$AZ$26),OR($AZ$25=1,$A35&lt;=$AZ$27))),IF($AY$3=1,BR36,#REF!)*POWER($D$13/70,1.3),0)</f>
        <v>3823</v>
      </c>
      <c r="Q35" s="20">
        <f>IF(AND(OR($BA$6=1,$BA$7=Q$17),AND(OR($AZ$24=1,$A35&gt;=$AZ$26),OR($AZ$25=1,$A35&lt;=$AZ$27))),IF($AY$3=1,BS36,#REF!)*POWER($D$13/70,1.28),0)</f>
        <v>4489</v>
      </c>
      <c r="R35" s="17">
        <f>IF(AND(OR($BA$6=1,$BA$7=R$17),AND(OR($AZ$24=1,$A35&gt;=$AZ$26),OR($AZ$25=1,$A35&lt;=$AZ$27))),IF($AY$3=1,BT36,#REF!)*POWER($D$13/70,1.3),0)</f>
        <v>3190</v>
      </c>
      <c r="S35" s="17">
        <f>IF(AND(OR($BA$6=1,$BA$7=S$17),AND(OR($AZ$24=1,$A35&gt;=$AZ$26),OR($AZ$25=1,$A35&lt;=$AZ$27))),IF($AY$3=1,BU36,#REF!)*POWER($D$13/70,1.25),0)</f>
        <v>4010</v>
      </c>
      <c r="T35" s="17">
        <f>IF(AND(OR($BA$6=1,$BA$7=T$17),AND(OR($AZ$24=1,$A35&gt;=$AZ$26),OR($AZ$25=1,$A35&lt;=$AZ$27))),IF($AY$3=1,BV36,#REF!)*POWER($D$13/70,1.3),0)</f>
        <v>4830</v>
      </c>
      <c r="U35" s="20">
        <f>IF(AND(OR($BA$6=1,$BA$7=U$17),AND(OR($AZ$24=1,$A35&gt;=$AZ$26),OR($AZ$25=1,$A35&lt;=$AZ$27))),IF($AY$3=1,BW36,#REF!)*POWER($D$13/70,1.26),0)</f>
        <v>5593</v>
      </c>
      <c r="V35" s="17">
        <f t="shared" si="8"/>
        <v>2773</v>
      </c>
      <c r="W35" s="17">
        <f t="shared" si="9"/>
        <v>3554</v>
      </c>
      <c r="X35" s="17">
        <f t="shared" si="10"/>
        <v>4335</v>
      </c>
      <c r="Y35" s="20">
        <f t="shared" si="11"/>
        <v>5116</v>
      </c>
      <c r="Z35" s="17">
        <f>IF(AND(OR($BA$6=1,$BA$7=Z$17),AND(OR($AZ$24=1,$A35&gt;=$AZ$26),OR($AZ$25=1,$A35&lt;=$AZ$27))),IF($AY$3=1,CB36,#REF!)*POWER($D$13/70,1.3),0)</f>
        <v>4295</v>
      </c>
      <c r="AA35" s="17">
        <f>IF(AND(OR($BA$6=1,$BA$7=AA$17),AND(OR($AZ$24=1,$A35&gt;=$AZ$26),OR($AZ$25=1,$A35&lt;=$AZ$27))),IF($AY$3=1,CC36,#REF!)*POWER($D$13/70,1.27),0)</f>
        <v>5491</v>
      </c>
      <c r="AB35" s="17">
        <f>IF(AND(OR($BA$6=1,$BA$7=AB$17),AND(OR($AZ$24=1,$A35&gt;=$AZ$26),OR($AZ$25=1,$A35&lt;=$AZ$27))),IF($AY$3=1,CD36,#REF!)*POWER($D$13/70,1.3),0)</f>
        <v>6688</v>
      </c>
      <c r="AC35" s="30">
        <f>IF(AND(OR($BA$6=1,$BA$7=AC$17),AND(OR($AZ$24=1,$A35&gt;=$AZ$26),OR($AZ$25=1,$A35&lt;=$AZ$27))),IF($AY$3=1,CE36,#REF!)*POWER($D$13/70,1.27),0)</f>
        <v>7648</v>
      </c>
      <c r="AD35" s="32">
        <v>2200</v>
      </c>
      <c r="AE35" s="36">
        <f t="shared" si="12"/>
        <v>1227</v>
      </c>
      <c r="AF35" s="34">
        <f t="shared" si="13"/>
        <v>1548</v>
      </c>
      <c r="AG35" s="40">
        <f t="shared" si="14"/>
        <v>1870</v>
      </c>
      <c r="AH35" s="40">
        <f t="shared" si="15"/>
        <v>2257</v>
      </c>
      <c r="AI35" s="40">
        <f t="shared" si="16"/>
        <v>2095</v>
      </c>
      <c r="AJ35" s="40">
        <f t="shared" si="17"/>
        <v>2642</v>
      </c>
      <c r="AK35" s="40">
        <f t="shared" si="18"/>
        <v>3190</v>
      </c>
      <c r="AL35" s="40">
        <f t="shared" si="19"/>
        <v>3738</v>
      </c>
      <c r="AM35" s="40">
        <f t="shared" si="20"/>
        <v>3000</v>
      </c>
      <c r="AN35" s="40">
        <f t="shared" si="21"/>
        <v>3762</v>
      </c>
      <c r="AO35" s="40">
        <f t="shared" si="22"/>
        <v>4659</v>
      </c>
      <c r="AP35" s="48">
        <f t="shared" si="23"/>
        <v>5285</v>
      </c>
      <c r="AQ35" s="66">
        <v>2200</v>
      </c>
      <c r="AR35" s="69">
        <v>2800</v>
      </c>
      <c r="AS35" s="59">
        <f t="shared" si="24"/>
        <v>1567</v>
      </c>
      <c r="AT35" s="55">
        <f t="shared" si="25"/>
        <v>2405</v>
      </c>
      <c r="AU35" s="55">
        <f t="shared" si="26"/>
        <v>2156</v>
      </c>
      <c r="AV35" s="55">
        <f t="shared" si="27"/>
        <v>2931</v>
      </c>
      <c r="AW35" s="55">
        <f t="shared" si="28"/>
        <v>3047</v>
      </c>
      <c r="AX35" s="60">
        <f t="shared" si="29"/>
        <v>4548</v>
      </c>
      <c r="AY35" s="2"/>
      <c r="AZ35" s="2"/>
      <c r="BA35" s="2"/>
      <c r="BB35" s="2"/>
      <c r="BC35" s="19">
        <v>2000</v>
      </c>
      <c r="BD35" s="28">
        <v>1119</v>
      </c>
      <c r="BE35" s="29">
        <v>1411</v>
      </c>
      <c r="BF35" s="28">
        <v>1703</v>
      </c>
      <c r="BG35" s="29">
        <v>2055</v>
      </c>
      <c r="BH35" s="28">
        <v>1582</v>
      </c>
      <c r="BI35" s="29">
        <v>2032</v>
      </c>
      <c r="BJ35" s="28">
        <v>2512</v>
      </c>
      <c r="BK35" s="29">
        <v>2977</v>
      </c>
      <c r="BL35" s="28">
        <v>1837</v>
      </c>
      <c r="BM35" s="29">
        <v>2287</v>
      </c>
      <c r="BN35" s="28">
        <v>2737</v>
      </c>
      <c r="BO35" s="29">
        <v>3187</v>
      </c>
      <c r="BP35" s="28">
        <v>2269</v>
      </c>
      <c r="BQ35" s="29">
        <v>2932</v>
      </c>
      <c r="BR35" s="28">
        <v>3480</v>
      </c>
      <c r="BS35" s="29">
        <v>4086</v>
      </c>
      <c r="BT35" s="28">
        <v>2904</v>
      </c>
      <c r="BU35" s="29">
        <v>3650</v>
      </c>
      <c r="BV35" s="28">
        <v>4396</v>
      </c>
      <c r="BW35" s="29">
        <v>5090</v>
      </c>
      <c r="BX35" s="28">
        <v>2530</v>
      </c>
      <c r="BY35" s="29">
        <v>3240</v>
      </c>
      <c r="BZ35" s="28">
        <v>3951</v>
      </c>
      <c r="CA35" s="29">
        <v>4661</v>
      </c>
      <c r="CB35" s="28">
        <v>3913</v>
      </c>
      <c r="CC35" s="29">
        <v>5001</v>
      </c>
      <c r="CD35" s="28">
        <v>6090</v>
      </c>
      <c r="CE35" s="29">
        <v>6963</v>
      </c>
      <c r="CG35" s="19">
        <v>2000</v>
      </c>
      <c r="CH35" s="28">
        <v>1119</v>
      </c>
      <c r="CI35" s="28">
        <v>1411</v>
      </c>
      <c r="CJ35" s="28">
        <v>1703</v>
      </c>
      <c r="CK35" s="28">
        <v>2055</v>
      </c>
      <c r="CL35" s="28">
        <v>1907</v>
      </c>
      <c r="CM35" s="33">
        <v>2405</v>
      </c>
      <c r="CN35" s="28">
        <v>2903</v>
      </c>
      <c r="CO35" s="33">
        <v>3401</v>
      </c>
      <c r="CP35" s="28">
        <v>2733</v>
      </c>
      <c r="CQ35" s="33">
        <v>3426</v>
      </c>
      <c r="CR35" s="28">
        <v>4242</v>
      </c>
      <c r="CS35" s="33">
        <v>4811</v>
      </c>
      <c r="CU35" s="49">
        <v>2600</v>
      </c>
      <c r="CV35" s="50">
        <v>1456</v>
      </c>
      <c r="CW35" s="51">
        <v>2235</v>
      </c>
      <c r="CX35" s="51">
        <v>2017</v>
      </c>
      <c r="CY35" s="51">
        <v>2744</v>
      </c>
      <c r="CZ35" s="50">
        <v>2840</v>
      </c>
      <c r="DA35" s="51">
        <v>4240</v>
      </c>
    </row>
    <row r="36" spans="1:105" ht="15" customHeight="1" thickBot="1" x14ac:dyDescent="0.3">
      <c r="A36" s="16">
        <v>2400</v>
      </c>
      <c r="B36" s="17">
        <f t="shared" si="0"/>
        <v>1335</v>
      </c>
      <c r="C36" s="17">
        <f t="shared" si="1"/>
        <v>1686</v>
      </c>
      <c r="D36" s="17">
        <f t="shared" si="2"/>
        <v>2037</v>
      </c>
      <c r="E36" s="20">
        <f t="shared" si="3"/>
        <v>2459</v>
      </c>
      <c r="F36" s="17">
        <f>IF(AND(OR($BA$6=1,$BA$7=F$17),AND(OR($AZ$24=1,$A36&gt;=$AZ$26),OR($AZ$25=1,$A36&lt;=$AZ$27))),IF($AY$3=1,BH37,#REF!)*POWER($D$13/70,1.26),0)</f>
        <v>1889</v>
      </c>
      <c r="G36" s="17">
        <f>IF(AND(OR($BA$6=1,$BA$7=G$17),AND(OR($AZ$24=1,$A36&gt;=$AZ$26),OR($AZ$25=1,$A36&lt;=$AZ$27))),IF($AY$3=1,BI37,#REF!)*POWER($D$13/70,1.27),0)</f>
        <v>2430</v>
      </c>
      <c r="H36" s="17">
        <f>IF(AND(OR($BA$6=1,$BA$7=H$17),AND(OR($AZ$24=1,$A36&gt;=$AZ$26),OR($AZ$25=1,$A36&lt;=$AZ$27))),IF($AY$3=1,BJ37,#REF!)*POWER($D$13/70,1.3),0)</f>
        <v>3004</v>
      </c>
      <c r="I36" s="20">
        <f>IF(AND(OR($BA$6=1,$BA$7=I$17),AND(OR($AZ$24=1,$A36&gt;=$AZ$26),OR($AZ$25=1,$A36&lt;=$AZ$27))),IF($AY$3=1,BK37,#REF!)*POWER($D$13/70,1.26),0)</f>
        <v>3561</v>
      </c>
      <c r="J36" s="17">
        <f t="shared" si="4"/>
        <v>2195</v>
      </c>
      <c r="K36" s="17">
        <f t="shared" si="5"/>
        <v>2734</v>
      </c>
      <c r="L36" s="17">
        <f t="shared" si="6"/>
        <v>3274</v>
      </c>
      <c r="M36" s="20">
        <f t="shared" si="7"/>
        <v>3813</v>
      </c>
      <c r="N36" s="17">
        <f>IF(AND(OR($BA$6=1,$BA$7=N$17),AND(OR($AZ$24=1,$A36&gt;=$AZ$26),OR($AZ$25=1,$A36&lt;=$AZ$27))),IF($AY$3=1,BP37,#REF!)*POWER($D$13/70,1.3),0)</f>
        <v>2713</v>
      </c>
      <c r="O36" s="17">
        <f>IF(AND(OR($BA$6=1,$BA$7=O$17),AND(OR($AZ$24=1,$A36&gt;=$AZ$26),OR($AZ$25=1,$A36&lt;=$AZ$27))),IF($AY$3=1,BQ37,#REF!)*POWER($D$13/70,1.26),0)</f>
        <v>3508</v>
      </c>
      <c r="P36" s="17">
        <f>IF(AND(OR($BA$6=1,$BA$7=P$17),AND(OR($AZ$24=1,$A36&gt;=$AZ$26),OR($AZ$25=1,$A36&lt;=$AZ$27))),IF($AY$3=1,BR37,#REF!)*POWER($D$13/70,1.3),0)</f>
        <v>4166</v>
      </c>
      <c r="Q36" s="20">
        <f>IF(AND(OR($BA$6=1,$BA$7=Q$17),AND(OR($AZ$24=1,$A36&gt;=$AZ$26),OR($AZ$25=1,$A36&lt;=$AZ$27))),IF($AY$3=1,BS37,#REF!)*POWER($D$13/70,1.28),0)</f>
        <v>4892</v>
      </c>
      <c r="R36" s="17">
        <f>IF(AND(OR($BA$6=1,$BA$7=R$17),AND(OR($AZ$24=1,$A36&gt;=$AZ$26),OR($AZ$25=1,$A36&lt;=$AZ$27))),IF($AY$3=1,BT37,#REF!)*POWER($D$13/70,1.3),0)</f>
        <v>3475</v>
      </c>
      <c r="S36" s="17">
        <f>IF(AND(OR($BA$6=1,$BA$7=S$17),AND(OR($AZ$24=1,$A36&gt;=$AZ$26),OR($AZ$25=1,$A36&lt;=$AZ$27))),IF($AY$3=1,BU37,#REF!)*POWER($D$13/70,1.25),0)</f>
        <v>4369</v>
      </c>
      <c r="T36" s="17">
        <f>IF(AND(OR($BA$6=1,$BA$7=T$17),AND(OR($AZ$24=1,$A36&gt;=$AZ$26),OR($AZ$25=1,$A36&lt;=$AZ$27))),IF($AY$3=1,BV37,#REF!)*POWER($D$13/70,1.3),0)</f>
        <v>5263</v>
      </c>
      <c r="U36" s="20">
        <f>IF(AND(OR($BA$6=1,$BA$7=U$17),AND(OR($AZ$24=1,$A36&gt;=$AZ$26),OR($AZ$25=1,$A36&lt;=$AZ$27))),IF($AY$3=1,BW37,#REF!)*POWER($D$13/70,1.26),0)</f>
        <v>6096</v>
      </c>
      <c r="V36" s="17">
        <f t="shared" si="8"/>
        <v>3017</v>
      </c>
      <c r="W36" s="17">
        <f t="shared" si="9"/>
        <v>3868</v>
      </c>
      <c r="X36" s="17">
        <f t="shared" si="10"/>
        <v>4719</v>
      </c>
      <c r="Y36" s="20">
        <f t="shared" si="11"/>
        <v>5571</v>
      </c>
      <c r="Z36" s="17">
        <f>IF(AND(OR($BA$6=1,$BA$7=Z$17),AND(OR($AZ$24=1,$A36&gt;=$AZ$26),OR($AZ$25=1,$A36&lt;=$AZ$27))),IF($AY$3=1,CB37,#REF!)*POWER($D$13/70,1.3),0)</f>
        <v>4677</v>
      </c>
      <c r="AA36" s="17">
        <f>IF(AND(OR($BA$6=1,$BA$7=AA$17),AND(OR($AZ$24=1,$A36&gt;=$AZ$26),OR($AZ$25=1,$A36&lt;=$AZ$27))),IF($AY$3=1,CC37,#REF!)*POWER($D$13/70,1.27),0)</f>
        <v>5981</v>
      </c>
      <c r="AB36" s="17">
        <f>IF(AND(OR($BA$6=1,$BA$7=AB$17),AND(OR($AZ$24=1,$A36&gt;=$AZ$26),OR($AZ$25=1,$A36&lt;=$AZ$27))),IF($AY$3=1,CD37,#REF!)*POWER($D$13/70,1.3),0)</f>
        <v>7286</v>
      </c>
      <c r="AC36" s="30">
        <f>IF(AND(OR($BA$6=1,$BA$7=AC$17),AND(OR($AZ$24=1,$A36&gt;=$AZ$26),OR($AZ$25=1,$A36&lt;=$AZ$27))),IF($AY$3=1,CE37,#REF!)*POWER($D$13/70,1.27),0)</f>
        <v>8333</v>
      </c>
      <c r="AD36" s="32">
        <v>2400</v>
      </c>
      <c r="AE36" s="36">
        <f t="shared" si="12"/>
        <v>1335</v>
      </c>
      <c r="AF36" s="34">
        <f t="shared" si="13"/>
        <v>1686</v>
      </c>
      <c r="AG36" s="40">
        <f t="shared" si="14"/>
        <v>2037</v>
      </c>
      <c r="AH36" s="40">
        <f t="shared" si="15"/>
        <v>2459</v>
      </c>
      <c r="AI36" s="40">
        <f t="shared" si="16"/>
        <v>2282</v>
      </c>
      <c r="AJ36" s="40">
        <f t="shared" si="17"/>
        <v>2879</v>
      </c>
      <c r="AK36" s="40">
        <f t="shared" si="18"/>
        <v>3477</v>
      </c>
      <c r="AL36" s="40">
        <f t="shared" si="19"/>
        <v>4074</v>
      </c>
      <c r="AM36" s="40">
        <f t="shared" si="20"/>
        <v>3266</v>
      </c>
      <c r="AN36" s="40">
        <f t="shared" si="21"/>
        <v>4098</v>
      </c>
      <c r="AO36" s="40">
        <f t="shared" si="22"/>
        <v>5076</v>
      </c>
      <c r="AP36" s="48">
        <f t="shared" si="23"/>
        <v>5760</v>
      </c>
      <c r="AQ36" s="66">
        <v>2400</v>
      </c>
      <c r="AR36" s="70">
        <v>3000</v>
      </c>
      <c r="AS36" s="61">
        <f t="shared" si="24"/>
        <v>1677</v>
      </c>
      <c r="AT36" s="62">
        <f t="shared" si="25"/>
        <v>2574</v>
      </c>
      <c r="AU36" s="62">
        <f t="shared" si="26"/>
        <v>2294</v>
      </c>
      <c r="AV36" s="62">
        <f t="shared" si="27"/>
        <v>3119</v>
      </c>
      <c r="AW36" s="62">
        <f t="shared" si="28"/>
        <v>3254</v>
      </c>
      <c r="AX36" s="63">
        <f t="shared" si="29"/>
        <v>4858</v>
      </c>
      <c r="AY36" s="2"/>
      <c r="AZ36" s="2"/>
      <c r="BA36" s="2"/>
      <c r="BB36" s="2"/>
      <c r="BC36" s="19">
        <v>2200</v>
      </c>
      <c r="BD36" s="28">
        <v>1227</v>
      </c>
      <c r="BE36" s="29">
        <v>1548</v>
      </c>
      <c r="BF36" s="28">
        <v>1870</v>
      </c>
      <c r="BG36" s="29">
        <v>2257</v>
      </c>
      <c r="BH36" s="28">
        <v>1736</v>
      </c>
      <c r="BI36" s="29">
        <v>2231</v>
      </c>
      <c r="BJ36" s="28">
        <v>2758</v>
      </c>
      <c r="BK36" s="29">
        <v>3269</v>
      </c>
      <c r="BL36" s="28">
        <v>2016</v>
      </c>
      <c r="BM36" s="29">
        <v>2511</v>
      </c>
      <c r="BN36" s="28">
        <v>3005</v>
      </c>
      <c r="BO36" s="29">
        <v>3500</v>
      </c>
      <c r="BP36" s="28">
        <v>2491</v>
      </c>
      <c r="BQ36" s="29">
        <v>3220</v>
      </c>
      <c r="BR36" s="28">
        <v>3823</v>
      </c>
      <c r="BS36" s="29">
        <v>4489</v>
      </c>
      <c r="BT36" s="28">
        <v>3190</v>
      </c>
      <c r="BU36" s="29">
        <v>4010</v>
      </c>
      <c r="BV36" s="28">
        <v>4830</v>
      </c>
      <c r="BW36" s="29">
        <v>5593</v>
      </c>
      <c r="BX36" s="28">
        <v>2773</v>
      </c>
      <c r="BY36" s="29">
        <v>3554</v>
      </c>
      <c r="BZ36" s="28">
        <v>4335</v>
      </c>
      <c r="CA36" s="29">
        <v>5116</v>
      </c>
      <c r="CB36" s="28">
        <v>4295</v>
      </c>
      <c r="CC36" s="29">
        <v>5491</v>
      </c>
      <c r="CD36" s="28">
        <v>6688</v>
      </c>
      <c r="CE36" s="29">
        <v>7648</v>
      </c>
      <c r="CG36" s="19">
        <v>2200</v>
      </c>
      <c r="CH36" s="28">
        <v>1227</v>
      </c>
      <c r="CI36" s="28">
        <v>1548</v>
      </c>
      <c r="CJ36" s="28">
        <v>1870</v>
      </c>
      <c r="CK36" s="28">
        <v>2257</v>
      </c>
      <c r="CL36" s="28">
        <v>2095</v>
      </c>
      <c r="CM36" s="33">
        <v>2642</v>
      </c>
      <c r="CN36" s="28">
        <v>3190</v>
      </c>
      <c r="CO36" s="33">
        <v>3738</v>
      </c>
      <c r="CP36" s="28">
        <v>3000</v>
      </c>
      <c r="CQ36" s="33">
        <v>3762</v>
      </c>
      <c r="CR36" s="28">
        <v>4659</v>
      </c>
      <c r="CS36" s="33">
        <v>5285</v>
      </c>
      <c r="CU36" s="49">
        <v>2800</v>
      </c>
      <c r="CV36" s="50">
        <v>1567</v>
      </c>
      <c r="CW36" s="51">
        <v>2405</v>
      </c>
      <c r="CX36" s="51">
        <v>2156</v>
      </c>
      <c r="CY36" s="51">
        <v>2931</v>
      </c>
      <c r="CZ36" s="50">
        <v>3047</v>
      </c>
      <c r="DA36" s="51">
        <v>4548</v>
      </c>
    </row>
    <row r="37" spans="1:105" ht="15" customHeight="1" thickBot="1" x14ac:dyDescent="0.3">
      <c r="A37" s="16">
        <v>2600</v>
      </c>
      <c r="B37" s="17">
        <f t="shared" si="0"/>
        <v>1444</v>
      </c>
      <c r="C37" s="17">
        <f t="shared" si="1"/>
        <v>1824</v>
      </c>
      <c r="D37" s="17">
        <f t="shared" si="2"/>
        <v>2203</v>
      </c>
      <c r="E37" s="20">
        <f t="shared" si="3"/>
        <v>2661</v>
      </c>
      <c r="F37" s="17">
        <f>IF(AND(OR($BA$6=1,$BA$7=F$17),AND(OR($AZ$24=1,$A37&gt;=$AZ$26),OR($AZ$25=1,$A37&lt;=$AZ$27))),IF($AY$3=1,BH38,#REF!)*POWER($D$13/70,1.26),0)</f>
        <v>2043</v>
      </c>
      <c r="G37" s="17">
        <f>IF(AND(OR($BA$6=1,$BA$7=G$17),AND(OR($AZ$24=1,$A37&gt;=$AZ$26),OR($AZ$25=1,$A37&lt;=$AZ$27))),IF($AY$3=1,BI38,#REF!)*POWER($D$13/70,1.27),0)</f>
        <v>2629</v>
      </c>
      <c r="H37" s="17">
        <f>IF(AND(OR($BA$6=1,$BA$7=H$17),AND(OR($AZ$24=1,$A37&gt;=$AZ$26),OR($AZ$25=1,$A37&lt;=$AZ$27))),IF($AY$3=1,BJ38,#REF!)*POWER($D$13/70,1.3),0)</f>
        <v>3250</v>
      </c>
      <c r="I37" s="20">
        <f>IF(AND(OR($BA$6=1,$BA$7=I$17),AND(OR($AZ$24=1,$A37&gt;=$AZ$26),OR($AZ$25=1,$A37&lt;=$AZ$27))),IF($AY$3=1,BK38,#REF!)*POWER($D$13/70,1.26),0)</f>
        <v>3854</v>
      </c>
      <c r="J37" s="17">
        <f t="shared" si="4"/>
        <v>2374</v>
      </c>
      <c r="K37" s="17">
        <f t="shared" si="5"/>
        <v>2958</v>
      </c>
      <c r="L37" s="17">
        <f t="shared" si="6"/>
        <v>3542</v>
      </c>
      <c r="M37" s="20">
        <f t="shared" si="7"/>
        <v>4127</v>
      </c>
      <c r="N37" s="17">
        <f>IF(AND(OR($BA$6=1,$BA$7=N$17),AND(OR($AZ$24=1,$A37&gt;=$AZ$26),OR($AZ$25=1,$A37&lt;=$AZ$27))),IF($AY$3=1,BP38,#REF!)*POWER($D$13/70,1.3),0)</f>
        <v>2935</v>
      </c>
      <c r="O37" s="17">
        <f>IF(AND(OR($BA$6=1,$BA$7=O$17),AND(OR($AZ$24=1,$A37&gt;=$AZ$26),OR($AZ$25=1,$A37&lt;=$AZ$27))),IF($AY$3=1,BQ38,#REF!)*POWER($D$13/70,1.26),0)</f>
        <v>3797</v>
      </c>
      <c r="P37" s="17">
        <f>IF(AND(OR($BA$6=1,$BA$7=P$17),AND(OR($AZ$24=1,$A37&gt;=$AZ$26),OR($AZ$25=1,$A37&lt;=$AZ$27))),IF($AY$3=1,BR38,#REF!)*POWER($D$13/70,1.3),0)</f>
        <v>4509</v>
      </c>
      <c r="Q37" s="20">
        <f>IF(AND(OR($BA$6=1,$BA$7=Q$17),AND(OR($AZ$24=1,$A37&gt;=$AZ$26),OR($AZ$25=1,$A37&lt;=$AZ$27))),IF($AY$3=1,BS38,#REF!)*POWER($D$13/70,1.28),0)</f>
        <v>5295</v>
      </c>
      <c r="R37" s="17">
        <f>IF(AND(OR($BA$6=1,$BA$7=R$17),AND(OR($AZ$24=1,$A37&gt;=$AZ$26),OR($AZ$25=1,$A37&lt;=$AZ$27))),IF($AY$3=1,BT38,#REF!)*POWER($D$13/70,1.3),0)</f>
        <v>3761</v>
      </c>
      <c r="S37" s="17">
        <f>IF(AND(OR($BA$6=1,$BA$7=S$17),AND(OR($AZ$24=1,$A37&gt;=$AZ$26),OR($AZ$25=1,$A37&lt;=$AZ$27))),IF($AY$3=1,BU38,#REF!)*POWER($D$13/70,1.25),0)</f>
        <v>4729</v>
      </c>
      <c r="T37" s="17">
        <f>IF(AND(OR($BA$6=1,$BA$7=T$17),AND(OR($AZ$24=1,$A37&gt;=$AZ$26),OR($AZ$25=1,$A37&lt;=$AZ$27))),IF($AY$3=1,BV38,#REF!)*POWER($D$13/70,1.3),0)</f>
        <v>5697</v>
      </c>
      <c r="U37" s="20">
        <f>IF(AND(OR($BA$6=1,$BA$7=U$17),AND(OR($AZ$24=1,$A37&gt;=$AZ$26),OR($AZ$25=1,$A37&lt;=$AZ$27))),IF($AY$3=1,BW38,#REF!)*POWER($D$13/70,1.26),0)</f>
        <v>6599</v>
      </c>
      <c r="V37" s="17">
        <f t="shared" si="8"/>
        <v>3260</v>
      </c>
      <c r="W37" s="17">
        <f t="shared" si="9"/>
        <v>4182</v>
      </c>
      <c r="X37" s="17">
        <f t="shared" si="10"/>
        <v>5104</v>
      </c>
      <c r="Y37" s="20">
        <f t="shared" si="11"/>
        <v>6025</v>
      </c>
      <c r="Z37" s="17">
        <f>IF(AND(OR($BA$6=1,$BA$7=Z$17),AND(OR($AZ$24=1,$A37&gt;=$AZ$26),OR($AZ$25=1,$A37&lt;=$AZ$27))),IF($AY$3=1,CB38,#REF!)*POWER($D$13/70,1.3),0)</f>
        <v>5059</v>
      </c>
      <c r="AA37" s="17">
        <f>IF(AND(OR($BA$6=1,$BA$7=AA$17),AND(OR($AZ$24=1,$A37&gt;=$AZ$26),OR($AZ$25=1,$A37&lt;=$AZ$27))),IF($AY$3=1,CC38,#REF!)*POWER($D$13/70,1.27),0)</f>
        <v>6471</v>
      </c>
      <c r="AB37" s="17">
        <f>IF(AND(OR($BA$6=1,$BA$7=AB$17),AND(OR($AZ$24=1,$A37&gt;=$AZ$26),OR($AZ$25=1,$A37&lt;=$AZ$27))),IF($AY$3=1,CD38,#REF!)*POWER($D$13/70,1.3),0)</f>
        <v>7884</v>
      </c>
      <c r="AC37" s="30">
        <f>IF(AND(OR($BA$6=1,$BA$7=AC$17),AND(OR($AZ$24=1,$A37&gt;=$AZ$26),OR($AZ$25=1,$A37&lt;=$AZ$27))),IF($AY$3=1,CE38,#REF!)*POWER($D$13/70,1.27),0)</f>
        <v>9018</v>
      </c>
      <c r="AD37" s="32">
        <v>2600</v>
      </c>
      <c r="AE37" s="36">
        <f t="shared" si="12"/>
        <v>1444</v>
      </c>
      <c r="AF37" s="34">
        <f t="shared" si="13"/>
        <v>1824</v>
      </c>
      <c r="AG37" s="40">
        <f t="shared" si="14"/>
        <v>2203</v>
      </c>
      <c r="AH37" s="40">
        <f t="shared" si="15"/>
        <v>2661</v>
      </c>
      <c r="AI37" s="40">
        <f t="shared" si="16"/>
        <v>2469</v>
      </c>
      <c r="AJ37" s="40">
        <f t="shared" si="17"/>
        <v>3117</v>
      </c>
      <c r="AK37" s="40">
        <f t="shared" si="18"/>
        <v>3764</v>
      </c>
      <c r="AL37" s="40">
        <f t="shared" si="19"/>
        <v>4411</v>
      </c>
      <c r="AM37" s="40">
        <f t="shared" si="20"/>
        <v>3533</v>
      </c>
      <c r="AN37" s="40">
        <f t="shared" si="21"/>
        <v>4433</v>
      </c>
      <c r="AO37" s="40">
        <f t="shared" si="22"/>
        <v>5494</v>
      </c>
      <c r="AP37" s="48">
        <f t="shared" si="23"/>
        <v>6234</v>
      </c>
      <c r="AQ37" s="66">
        <v>2600</v>
      </c>
      <c r="AR37" s="68"/>
      <c r="AS37" s="52"/>
      <c r="AT37" s="52"/>
      <c r="AU37" s="52"/>
      <c r="AV37" s="52"/>
      <c r="AW37" s="52"/>
      <c r="AX37" s="52"/>
      <c r="AY37" s="2"/>
      <c r="AZ37" s="2"/>
      <c r="BA37" s="2"/>
      <c r="BB37" s="2"/>
      <c r="BC37" s="19">
        <v>2400</v>
      </c>
      <c r="BD37" s="28">
        <v>1335</v>
      </c>
      <c r="BE37" s="29">
        <v>1686</v>
      </c>
      <c r="BF37" s="28">
        <v>2037</v>
      </c>
      <c r="BG37" s="29">
        <v>2459</v>
      </c>
      <c r="BH37" s="28">
        <v>1889</v>
      </c>
      <c r="BI37" s="29">
        <v>2430</v>
      </c>
      <c r="BJ37" s="28">
        <v>3004</v>
      </c>
      <c r="BK37" s="29">
        <v>3561</v>
      </c>
      <c r="BL37" s="28">
        <v>2195</v>
      </c>
      <c r="BM37" s="29">
        <v>2734</v>
      </c>
      <c r="BN37" s="28">
        <v>3274</v>
      </c>
      <c r="BO37" s="29">
        <v>3813</v>
      </c>
      <c r="BP37" s="28">
        <v>2713</v>
      </c>
      <c r="BQ37" s="29">
        <v>3508</v>
      </c>
      <c r="BR37" s="28">
        <v>4166</v>
      </c>
      <c r="BS37" s="29">
        <v>4892</v>
      </c>
      <c r="BT37" s="28">
        <v>3475</v>
      </c>
      <c r="BU37" s="29">
        <v>4369</v>
      </c>
      <c r="BV37" s="28">
        <v>5263</v>
      </c>
      <c r="BW37" s="29">
        <v>6096</v>
      </c>
      <c r="BX37" s="28">
        <v>3017</v>
      </c>
      <c r="BY37" s="29">
        <v>3868</v>
      </c>
      <c r="BZ37" s="28">
        <v>4719</v>
      </c>
      <c r="CA37" s="29">
        <v>5571</v>
      </c>
      <c r="CB37" s="28">
        <v>4677</v>
      </c>
      <c r="CC37" s="29">
        <v>5981</v>
      </c>
      <c r="CD37" s="28">
        <v>7286</v>
      </c>
      <c r="CE37" s="29">
        <v>8333</v>
      </c>
      <c r="CG37" s="19">
        <v>2400</v>
      </c>
      <c r="CH37" s="28">
        <v>1335</v>
      </c>
      <c r="CI37" s="28">
        <v>1686</v>
      </c>
      <c r="CJ37" s="28">
        <v>2037</v>
      </c>
      <c r="CK37" s="28">
        <v>2459</v>
      </c>
      <c r="CL37" s="28">
        <v>2282</v>
      </c>
      <c r="CM37" s="33">
        <v>2879</v>
      </c>
      <c r="CN37" s="28">
        <v>3477</v>
      </c>
      <c r="CO37" s="33">
        <v>4074</v>
      </c>
      <c r="CP37" s="28">
        <v>3266</v>
      </c>
      <c r="CQ37" s="33">
        <v>4098</v>
      </c>
      <c r="CR37" s="28">
        <v>5076</v>
      </c>
      <c r="CS37" s="33">
        <v>5760</v>
      </c>
      <c r="CU37" s="49">
        <v>3000</v>
      </c>
      <c r="CV37" s="50">
        <v>1677</v>
      </c>
      <c r="CW37" s="51">
        <v>2574</v>
      </c>
      <c r="CX37" s="51">
        <v>2294</v>
      </c>
      <c r="CY37" s="51">
        <v>3119</v>
      </c>
      <c r="CZ37" s="50">
        <v>3254</v>
      </c>
      <c r="DA37" s="51">
        <v>4858</v>
      </c>
    </row>
    <row r="38" spans="1:105" ht="15" customHeight="1" thickBot="1" x14ac:dyDescent="0.3">
      <c r="A38" s="16">
        <v>2800</v>
      </c>
      <c r="B38" s="17">
        <f t="shared" si="0"/>
        <v>1552</v>
      </c>
      <c r="C38" s="17">
        <f t="shared" si="1"/>
        <v>1961</v>
      </c>
      <c r="D38" s="17">
        <f t="shared" si="2"/>
        <v>2370</v>
      </c>
      <c r="E38" s="20">
        <f t="shared" si="3"/>
        <v>2863</v>
      </c>
      <c r="F38" s="17">
        <f>IF(AND(OR($BA$6=1,$BA$7=F$17),AND(OR($AZ$24=1,$A38&gt;=$AZ$26),OR($AZ$25=1,$A38&lt;=$AZ$27))),IF($AY$3=1,BH39,#REF!)*POWER($D$13/70,1.26),0)</f>
        <v>2196</v>
      </c>
      <c r="G38" s="17">
        <f>IF(AND(OR($BA$6=1,$BA$7=G$17),AND(OR($AZ$24=1,$A38&gt;=$AZ$26),OR($AZ$25=1,$A38&lt;=$AZ$27))),IF($AY$3=1,BI39,#REF!)*POWER($D$13/70,1.27),0)</f>
        <v>2828</v>
      </c>
      <c r="H38" s="17">
        <f>IF(AND(OR($BA$6=1,$BA$7=H$17),AND(OR($AZ$24=1,$A38&gt;=$AZ$26),OR($AZ$25=1,$A38&lt;=$AZ$27))),IF($AY$3=1,BJ39,#REF!)*POWER($D$13/70,1.3),0)</f>
        <v>3496</v>
      </c>
      <c r="I38" s="20">
        <f>IF(AND(OR($BA$6=1,$BA$7=I$17),AND(OR($AZ$24=1,$A38&gt;=$AZ$26),OR($AZ$25=1,$A38&lt;=$AZ$27))),IF($AY$3=1,BK39,#REF!)*POWER($D$13/70,1.26),0)</f>
        <v>4146</v>
      </c>
      <c r="J38" s="17">
        <f t="shared" si="4"/>
        <v>2553</v>
      </c>
      <c r="K38" s="17">
        <f t="shared" si="5"/>
        <v>3182</v>
      </c>
      <c r="L38" s="17">
        <f t="shared" si="6"/>
        <v>3811</v>
      </c>
      <c r="M38" s="20">
        <f t="shared" si="7"/>
        <v>4440</v>
      </c>
      <c r="N38" s="17">
        <f>IF(AND(OR($BA$6=1,$BA$7=N$17),AND(OR($AZ$24=1,$A38&gt;=$AZ$26),OR($AZ$25=1,$A38&lt;=$AZ$27))),IF($AY$3=1,BP39,#REF!)*POWER($D$13/70,1.3),0)</f>
        <v>3158</v>
      </c>
      <c r="O38" s="17">
        <f>IF(AND(OR($BA$6=1,$BA$7=O$17),AND(OR($AZ$24=1,$A38&gt;=$AZ$26),OR($AZ$25=1,$A38&lt;=$AZ$27))),IF($AY$3=1,BQ39,#REF!)*POWER($D$13/70,1.26),0)</f>
        <v>4085</v>
      </c>
      <c r="P38" s="17">
        <f>IF(AND(OR($BA$6=1,$BA$7=P$17),AND(OR($AZ$24=1,$A38&gt;=$AZ$26),OR($AZ$25=1,$A38&lt;=$AZ$27))),IF($AY$3=1,BR39,#REF!)*POWER($D$13/70,1.3),0)</f>
        <v>4852</v>
      </c>
      <c r="Q38" s="20">
        <f>IF(AND(OR($BA$6=1,$BA$7=Q$17),AND(OR($AZ$24=1,$A38&gt;=$AZ$26),OR($AZ$25=1,$A38&lt;=$AZ$27))),IF($AY$3=1,BS39,#REF!)*POWER($D$13/70,1.28),0)</f>
        <v>5699</v>
      </c>
      <c r="R38" s="17">
        <f>IF(AND(OR($BA$6=1,$BA$7=R$17),AND(OR($AZ$24=1,$A38&gt;=$AZ$26),OR($AZ$25=1,$A38&lt;=$AZ$27))),IF($AY$3=1,BT39,#REF!)*POWER($D$13/70,1.3),0)</f>
        <v>4046</v>
      </c>
      <c r="S38" s="17">
        <f>IF(AND(OR($BA$6=1,$BA$7=S$17),AND(OR($AZ$24=1,$A38&gt;=$AZ$26),OR($AZ$25=1,$A38&lt;=$AZ$27))),IF($AY$3=1,BU39,#REF!)*POWER($D$13/70,1.25),0)</f>
        <v>5088</v>
      </c>
      <c r="T38" s="17">
        <f>IF(AND(OR($BA$6=1,$BA$7=T$17),AND(OR($AZ$24=1,$A38&gt;=$AZ$26),OR($AZ$25=1,$A38&lt;=$AZ$27))),IF($AY$3=1,BV39,#REF!)*POWER($D$13/70,1.3),0)</f>
        <v>6131</v>
      </c>
      <c r="U38" s="20">
        <f>IF(AND(OR($BA$6=1,$BA$7=U$17),AND(OR($AZ$24=1,$A38&gt;=$AZ$26),OR($AZ$25=1,$A38&lt;=$AZ$27))),IF($AY$3=1,BW39,#REF!)*POWER($D$13/70,1.26),0)</f>
        <v>7101</v>
      </c>
      <c r="V38" s="17">
        <f t="shared" si="8"/>
        <v>3504</v>
      </c>
      <c r="W38" s="17">
        <f t="shared" si="9"/>
        <v>4496</v>
      </c>
      <c r="X38" s="17">
        <f t="shared" si="10"/>
        <v>5488</v>
      </c>
      <c r="Y38" s="20">
        <f t="shared" si="11"/>
        <v>6480</v>
      </c>
      <c r="Z38" s="17">
        <f>IF(AND(OR($BA$6=1,$BA$7=Z$17),AND(OR($AZ$24=1,$A38&gt;=$AZ$26),OR($AZ$25=1,$A38&lt;=$AZ$27))),IF($AY$3=1,CB39,#REF!)*POWER($D$13/70,1.3),0)</f>
        <v>5440</v>
      </c>
      <c r="AA38" s="17">
        <f>IF(AND(OR($BA$6=1,$BA$7=AA$17),AND(OR($AZ$24=1,$A38&gt;=$AZ$26),OR($AZ$25=1,$A38&lt;=$AZ$27))),IF($AY$3=1,CC39,#REF!)*POWER($D$13/70,1.27),0)</f>
        <v>6961</v>
      </c>
      <c r="AB38" s="17">
        <f>IF(AND(OR($BA$6=1,$BA$7=AB$17),AND(OR($AZ$24=1,$A38&gt;=$AZ$26),OR($AZ$25=1,$A38&lt;=$AZ$27))),IF($AY$3=1,CD39,#REF!)*POWER($D$13/70,1.3),0)</f>
        <v>8482</v>
      </c>
      <c r="AC38" s="30">
        <f>IF(AND(OR($BA$6=1,$BA$7=AC$17),AND(OR($AZ$24=1,$A38&gt;=$AZ$26),OR($AZ$25=1,$A38&lt;=$AZ$27))),IF($AY$3=1,CE39,#REF!)*POWER($D$13/70,1.27),0)</f>
        <v>9703</v>
      </c>
      <c r="AD38" s="32">
        <v>2800</v>
      </c>
      <c r="AE38" s="36">
        <f t="shared" si="12"/>
        <v>1552</v>
      </c>
      <c r="AF38" s="34">
        <f t="shared" si="13"/>
        <v>1961</v>
      </c>
      <c r="AG38" s="40">
        <f t="shared" si="14"/>
        <v>2370</v>
      </c>
      <c r="AH38" s="40">
        <f t="shared" si="15"/>
        <v>2863</v>
      </c>
      <c r="AI38" s="40">
        <f t="shared" si="16"/>
        <v>2657</v>
      </c>
      <c r="AJ38" s="40">
        <f t="shared" si="17"/>
        <v>3354</v>
      </c>
      <c r="AK38" s="40">
        <f t="shared" si="18"/>
        <v>4051</v>
      </c>
      <c r="AL38" s="40">
        <f t="shared" si="19"/>
        <v>4748</v>
      </c>
      <c r="AM38" s="40">
        <f t="shared" si="20"/>
        <v>3800</v>
      </c>
      <c r="AN38" s="40">
        <f t="shared" si="21"/>
        <v>4769</v>
      </c>
      <c r="AO38" s="40">
        <f t="shared" si="22"/>
        <v>5911</v>
      </c>
      <c r="AP38" s="48">
        <f t="shared" si="23"/>
        <v>6709</v>
      </c>
      <c r="AQ38" s="66">
        <v>2800</v>
      </c>
      <c r="AR38" s="68"/>
      <c r="AS38" s="52"/>
      <c r="AT38" s="52"/>
      <c r="AU38" s="52"/>
      <c r="AV38" s="52"/>
      <c r="AW38" s="52"/>
      <c r="AX38" s="52"/>
      <c r="AY38" s="2"/>
      <c r="AZ38" s="2"/>
      <c r="BA38" s="2"/>
      <c r="BB38" s="2"/>
      <c r="BC38" s="19">
        <v>2600</v>
      </c>
      <c r="BD38" s="28">
        <v>1444</v>
      </c>
      <c r="BE38" s="29">
        <v>1824</v>
      </c>
      <c r="BF38" s="28">
        <v>2203</v>
      </c>
      <c r="BG38" s="29">
        <v>2661</v>
      </c>
      <c r="BH38" s="28">
        <v>2043</v>
      </c>
      <c r="BI38" s="29">
        <v>2629</v>
      </c>
      <c r="BJ38" s="28">
        <v>3250</v>
      </c>
      <c r="BK38" s="29">
        <v>3854</v>
      </c>
      <c r="BL38" s="28">
        <v>2374</v>
      </c>
      <c r="BM38" s="29">
        <v>2958</v>
      </c>
      <c r="BN38" s="28">
        <v>3542</v>
      </c>
      <c r="BO38" s="29">
        <v>4127</v>
      </c>
      <c r="BP38" s="28">
        <v>2935</v>
      </c>
      <c r="BQ38" s="29">
        <v>3797</v>
      </c>
      <c r="BR38" s="28">
        <v>4509</v>
      </c>
      <c r="BS38" s="29">
        <v>5295</v>
      </c>
      <c r="BT38" s="28">
        <v>3761</v>
      </c>
      <c r="BU38" s="29">
        <v>4729</v>
      </c>
      <c r="BV38" s="28">
        <v>5697</v>
      </c>
      <c r="BW38" s="29">
        <v>6599</v>
      </c>
      <c r="BX38" s="28">
        <v>3260</v>
      </c>
      <c r="BY38" s="29">
        <v>4182</v>
      </c>
      <c r="BZ38" s="28">
        <v>5104</v>
      </c>
      <c r="CA38" s="29">
        <v>6025</v>
      </c>
      <c r="CB38" s="28">
        <v>5059</v>
      </c>
      <c r="CC38" s="29">
        <v>6471</v>
      </c>
      <c r="CD38" s="28">
        <v>7884</v>
      </c>
      <c r="CE38" s="29">
        <v>9018</v>
      </c>
      <c r="CG38" s="19">
        <v>2600</v>
      </c>
      <c r="CH38" s="28">
        <v>1444</v>
      </c>
      <c r="CI38" s="28">
        <v>1824</v>
      </c>
      <c r="CJ38" s="28">
        <v>2203</v>
      </c>
      <c r="CK38" s="28">
        <v>2661</v>
      </c>
      <c r="CL38" s="28">
        <v>2469</v>
      </c>
      <c r="CM38" s="33">
        <v>3117</v>
      </c>
      <c r="CN38" s="28">
        <v>3764</v>
      </c>
      <c r="CO38" s="33">
        <v>4411</v>
      </c>
      <c r="CP38" s="28">
        <v>3533</v>
      </c>
      <c r="CQ38" s="33">
        <v>4433</v>
      </c>
      <c r="CR38" s="28">
        <v>5494</v>
      </c>
      <c r="CS38" s="33">
        <v>6234</v>
      </c>
    </row>
    <row r="39" spans="1:105" ht="15" customHeight="1" thickBot="1" x14ac:dyDescent="0.3">
      <c r="A39" s="16">
        <v>3000</v>
      </c>
      <c r="B39" s="23">
        <f t="shared" si="0"/>
        <v>1661</v>
      </c>
      <c r="C39" s="24">
        <f t="shared" si="1"/>
        <v>2099</v>
      </c>
      <c r="D39" s="24">
        <f t="shared" si="2"/>
        <v>2537</v>
      </c>
      <c r="E39" s="25">
        <f t="shared" si="3"/>
        <v>3065</v>
      </c>
      <c r="F39" s="26">
        <f>IF(AND(OR($BA$6=1,$BA$7=F$17),AND(OR($AZ$24=1,$A39&gt;=$AZ$26),OR($AZ$25=1,$A39&lt;=$AZ$27))),IF($AY$3=1,BH40,#REF!)*POWER($D$13/70,1.26),0)</f>
        <v>2350</v>
      </c>
      <c r="G39" s="24">
        <f>IF(AND(OR($BA$6=1,$BA$7=G$17),AND(OR($AZ$24=1,$A39&gt;=$AZ$26),OR($AZ$25=1,$A39&lt;=$AZ$27))),IF($AY$3=1,BI40,#REF!)*POWER($D$13/70,1.27),0)</f>
        <v>3027</v>
      </c>
      <c r="H39" s="24">
        <f>IF(AND(OR($BA$6=1,$BA$7=H$17),AND(OR($AZ$24=1,$A39&gt;=$AZ$26),OR($AZ$25=1,$A39&lt;=$AZ$27))),IF($AY$3=1,BJ40,#REF!)*POWER($D$13/70,1.3),0)</f>
        <v>3742</v>
      </c>
      <c r="I39" s="25">
        <f>IF(AND(OR($BA$6=1,$BA$7=I$17),AND(OR($AZ$24=1,$A39&gt;=$AZ$26),OR($AZ$25=1,$A39&lt;=$AZ$27))),IF($AY$3=1,BK40,#REF!)*POWER($D$13/70,1.26),0)</f>
        <v>4439</v>
      </c>
      <c r="J39" s="24">
        <f t="shared" si="4"/>
        <v>2732</v>
      </c>
      <c r="K39" s="24">
        <f t="shared" si="5"/>
        <v>3406</v>
      </c>
      <c r="L39" s="24">
        <f t="shared" si="6"/>
        <v>4079</v>
      </c>
      <c r="M39" s="25">
        <f t="shared" si="7"/>
        <v>4753</v>
      </c>
      <c r="N39" s="24">
        <f>IF(AND(OR($BA$6=1,$BA$7=N$17),AND(OR($AZ$24=1,$A39&gt;=$AZ$26),OR($AZ$25=1,$A39&lt;=$AZ$27))),IF($AY$3=1,BP40,#REF!)*POWER($D$13/70,1.3),0)</f>
        <v>3380</v>
      </c>
      <c r="O39" s="24">
        <f>IF(AND(OR($BA$6=1,$BA$7=O$17),AND(OR($AZ$24=1,$A39&gt;=$AZ$26),OR($AZ$25=1,$A39&lt;=$AZ$27))),IF($AY$3=1,BQ40,#REF!)*POWER($D$13/70,1.26),0)</f>
        <v>4373</v>
      </c>
      <c r="P39" s="24">
        <f>IF(AND(OR($BA$6=1,$BA$7=P$17),AND(OR($AZ$24=1,$A39&gt;=$AZ$26),OR($AZ$25=1,$A39&lt;=$AZ$27))),IF($AY$3=1,BR40,#REF!)*POWER($D$13/70,1.3),0)</f>
        <v>5194</v>
      </c>
      <c r="Q39" s="25">
        <f>IF(AND(OR($BA$6=1,$BA$7=Q$17),AND(OR($AZ$24=1,$A39&gt;=$AZ$26),OR($AZ$25=1,$A39&lt;=$AZ$27))),IF($AY$3=1,BS40,#REF!)*POWER($D$13/70,1.28),0)</f>
        <v>6102</v>
      </c>
      <c r="R39" s="24">
        <f>IF(AND(OR($BA$6=1,$BA$7=R$17),AND(OR($AZ$24=1,$A39&gt;=$AZ$26),OR($AZ$25=1,$A39&lt;=$AZ$27))),IF($AY$3=1,BT40,#REF!)*POWER($D$13/70,1.3),0)</f>
        <v>4332</v>
      </c>
      <c r="S39" s="24">
        <f>IF(AND(OR($BA$6=1,$BA$7=S$17),AND(OR($AZ$24=1,$A39&gt;=$AZ$26),OR($AZ$25=1,$A39&lt;=$AZ$27))),IF($AY$3=1,BU40,#REF!)*POWER($D$13/70,1.25),0)</f>
        <v>5448</v>
      </c>
      <c r="T39" s="24">
        <f>IF(AND(OR($BA$6=1,$BA$7=T$17),AND(OR($AZ$24=1,$A39&gt;=$AZ$26),OR($AZ$25=1,$A39&lt;=$AZ$27))),IF($AY$3=1,BV40,#REF!)*POWER($D$13/70,1.3),0)</f>
        <v>6565</v>
      </c>
      <c r="U39" s="25">
        <f>IF(AND(OR($BA$6=1,$BA$7=U$17),AND(OR($AZ$24=1,$A39&gt;=$AZ$26),OR($AZ$25=1,$A39&lt;=$AZ$27))),IF($AY$3=1,BW40,#REF!)*POWER($D$13/70,1.26),0)</f>
        <v>7604</v>
      </c>
      <c r="V39" s="24">
        <f t="shared" si="8"/>
        <v>3747</v>
      </c>
      <c r="W39" s="24">
        <f t="shared" si="9"/>
        <v>4810</v>
      </c>
      <c r="X39" s="24">
        <f t="shared" si="10"/>
        <v>5872</v>
      </c>
      <c r="Y39" s="25">
        <f t="shared" si="11"/>
        <v>6935</v>
      </c>
      <c r="Z39" s="24">
        <f>IF(AND(OR($BA$6=1,$BA$7=Z$17),AND(OR($AZ$24=1,$A39&gt;=$AZ$26),OR($AZ$25=1,$A39&lt;=$AZ$27))),IF($AY$3=1,CB40,#REF!)*POWER($D$13/70,1.3),0)</f>
        <v>5822</v>
      </c>
      <c r="AA39" s="24">
        <f>IF(AND(OR($BA$6=1,$BA$7=AA$17),AND(OR($AZ$24=1,$A39&gt;=$AZ$26),OR($AZ$25=1,$A39&lt;=$AZ$27))),IF($AY$3=1,CC40,#REF!)*POWER($D$13/70,1.27),0)</f>
        <v>7451</v>
      </c>
      <c r="AB39" s="24">
        <f>IF(AND(OR($BA$6=1,$BA$7=AB$17),AND(OR($AZ$24=1,$A39&gt;=$AZ$26),OR($AZ$25=1,$A39&lt;=$AZ$27))),IF($AY$3=1,CD40,#REF!)*POWER($D$13/70,1.3),0)</f>
        <v>9080</v>
      </c>
      <c r="AC39" s="31">
        <f>IF(AND(OR($BA$6=1,$BA$7=AC$17),AND(OR($AZ$24=1,$A39&gt;=$AZ$26),OR($AZ$25=1,$A39&lt;=$AZ$27))),IF($AY$3=1,CE40,#REF!)*POWER($D$13/70,1.27),0)</f>
        <v>10388</v>
      </c>
      <c r="AD39" s="32">
        <v>3000</v>
      </c>
      <c r="AE39" s="37">
        <f t="shared" si="12"/>
        <v>1661</v>
      </c>
      <c r="AF39" s="38">
        <f t="shared" si="13"/>
        <v>2099</v>
      </c>
      <c r="AG39" s="40">
        <f t="shared" si="14"/>
        <v>2537</v>
      </c>
      <c r="AH39" s="40">
        <f t="shared" si="15"/>
        <v>3065</v>
      </c>
      <c r="AI39" s="40">
        <f t="shared" si="16"/>
        <v>2844</v>
      </c>
      <c r="AJ39" s="40">
        <f t="shared" si="17"/>
        <v>3591</v>
      </c>
      <c r="AK39" s="40">
        <f t="shared" si="18"/>
        <v>4338</v>
      </c>
      <c r="AL39" s="40">
        <f t="shared" si="19"/>
        <v>5084</v>
      </c>
      <c r="AM39" s="40">
        <f t="shared" si="20"/>
        <v>4066</v>
      </c>
      <c r="AN39" s="40">
        <f t="shared" si="21"/>
        <v>5105</v>
      </c>
      <c r="AO39" s="40">
        <f t="shared" si="22"/>
        <v>6328</v>
      </c>
      <c r="AP39" s="48">
        <f t="shared" si="23"/>
        <v>7183</v>
      </c>
      <c r="AQ39" s="67">
        <v>3000</v>
      </c>
      <c r="AR39" s="68"/>
      <c r="AS39" s="52"/>
      <c r="AT39" s="52"/>
      <c r="AU39" s="52"/>
      <c r="AV39" s="52"/>
      <c r="AW39" s="52"/>
      <c r="AX39" s="52"/>
      <c r="AY39" s="2"/>
      <c r="AZ39" s="2"/>
      <c r="BA39" s="2"/>
      <c r="BB39" s="2"/>
      <c r="BC39" s="19">
        <v>2800</v>
      </c>
      <c r="BD39" s="28">
        <v>1552</v>
      </c>
      <c r="BE39" s="29">
        <v>1961</v>
      </c>
      <c r="BF39" s="28">
        <v>2370</v>
      </c>
      <c r="BG39" s="29">
        <v>2863</v>
      </c>
      <c r="BH39" s="28">
        <v>2196</v>
      </c>
      <c r="BI39" s="29">
        <v>2828</v>
      </c>
      <c r="BJ39" s="28">
        <v>3496</v>
      </c>
      <c r="BK39" s="29">
        <v>4146</v>
      </c>
      <c r="BL39" s="28">
        <v>2553</v>
      </c>
      <c r="BM39" s="29">
        <v>3182</v>
      </c>
      <c r="BN39" s="28">
        <v>3811</v>
      </c>
      <c r="BO39" s="29">
        <v>4440</v>
      </c>
      <c r="BP39" s="28">
        <v>3158</v>
      </c>
      <c r="BQ39" s="29">
        <v>4085</v>
      </c>
      <c r="BR39" s="28">
        <v>4852</v>
      </c>
      <c r="BS39" s="29">
        <v>5699</v>
      </c>
      <c r="BT39" s="28">
        <v>4046</v>
      </c>
      <c r="BU39" s="29">
        <v>5088</v>
      </c>
      <c r="BV39" s="28">
        <v>6131</v>
      </c>
      <c r="BW39" s="29">
        <v>7101</v>
      </c>
      <c r="BX39" s="28">
        <v>3504</v>
      </c>
      <c r="BY39" s="29">
        <v>4496</v>
      </c>
      <c r="BZ39" s="28">
        <v>5488</v>
      </c>
      <c r="CA39" s="29">
        <v>6480</v>
      </c>
      <c r="CB39" s="28">
        <v>5440</v>
      </c>
      <c r="CC39" s="29">
        <v>6961</v>
      </c>
      <c r="CD39" s="28">
        <v>8482</v>
      </c>
      <c r="CE39" s="29">
        <v>9703</v>
      </c>
      <c r="CG39" s="19">
        <v>2800</v>
      </c>
      <c r="CH39" s="28">
        <v>1552</v>
      </c>
      <c r="CI39" s="28">
        <v>1961</v>
      </c>
      <c r="CJ39" s="28">
        <v>2370</v>
      </c>
      <c r="CK39" s="28">
        <v>2863</v>
      </c>
      <c r="CL39" s="28">
        <v>2657</v>
      </c>
      <c r="CM39" s="33">
        <v>3354</v>
      </c>
      <c r="CN39" s="28">
        <v>4051</v>
      </c>
      <c r="CO39" s="33">
        <v>4748</v>
      </c>
      <c r="CP39" s="28">
        <v>3800</v>
      </c>
      <c r="CQ39" s="33">
        <v>4769</v>
      </c>
      <c r="CR39" s="28">
        <v>5911</v>
      </c>
      <c r="CS39" s="33">
        <v>6709</v>
      </c>
    </row>
    <row r="40" spans="1:105" x14ac:dyDescent="0.25">
      <c r="A40" s="1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19">
        <v>3000</v>
      </c>
      <c r="BD40" s="28">
        <v>1661</v>
      </c>
      <c r="BE40" s="29">
        <v>2099</v>
      </c>
      <c r="BF40" s="28">
        <v>2537</v>
      </c>
      <c r="BG40" s="29">
        <v>3065</v>
      </c>
      <c r="BH40" s="28">
        <v>2350</v>
      </c>
      <c r="BI40" s="29">
        <v>3027</v>
      </c>
      <c r="BJ40" s="28">
        <v>3742</v>
      </c>
      <c r="BK40" s="29">
        <v>4439</v>
      </c>
      <c r="BL40" s="28">
        <v>2732</v>
      </c>
      <c r="BM40" s="29">
        <v>3406</v>
      </c>
      <c r="BN40" s="28">
        <v>4079</v>
      </c>
      <c r="BO40" s="29">
        <v>4753</v>
      </c>
      <c r="BP40" s="28">
        <v>3380</v>
      </c>
      <c r="BQ40" s="29">
        <v>4373</v>
      </c>
      <c r="BR40" s="28">
        <v>5194</v>
      </c>
      <c r="BS40" s="29">
        <v>6102</v>
      </c>
      <c r="BT40" s="28">
        <v>4332</v>
      </c>
      <c r="BU40" s="29">
        <v>5448</v>
      </c>
      <c r="BV40" s="28">
        <v>6565</v>
      </c>
      <c r="BW40" s="29">
        <v>7604</v>
      </c>
      <c r="BX40" s="28">
        <v>3747</v>
      </c>
      <c r="BY40" s="29">
        <v>4810</v>
      </c>
      <c r="BZ40" s="28">
        <v>5872</v>
      </c>
      <c r="CA40" s="29">
        <v>6935</v>
      </c>
      <c r="CB40" s="28">
        <v>5822</v>
      </c>
      <c r="CC40" s="29">
        <v>7451</v>
      </c>
      <c r="CD40" s="28">
        <v>9080</v>
      </c>
      <c r="CE40" s="29">
        <v>10388</v>
      </c>
      <c r="CG40" s="19">
        <v>3000</v>
      </c>
      <c r="CH40" s="28">
        <v>1661</v>
      </c>
      <c r="CI40" s="28">
        <v>2099</v>
      </c>
      <c r="CJ40" s="28">
        <v>2537</v>
      </c>
      <c r="CK40" s="28">
        <v>3065</v>
      </c>
      <c r="CL40" s="28">
        <v>2844</v>
      </c>
      <c r="CM40" s="33">
        <v>3591</v>
      </c>
      <c r="CN40" s="28">
        <v>4338</v>
      </c>
      <c r="CO40" s="33">
        <v>5084</v>
      </c>
      <c r="CP40" s="28">
        <v>4066</v>
      </c>
      <c r="CQ40" s="33">
        <v>5105</v>
      </c>
      <c r="CR40" s="28">
        <v>6328</v>
      </c>
      <c r="CS40" s="33">
        <v>7183</v>
      </c>
    </row>
    <row r="41" spans="1:105" hidden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105" hidden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105" ht="15.75" hidden="1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105" hidden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105" hidden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105" hidden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105" hidden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</sheetData>
  <sheetProtection password="A846" sheet="1" objects="1" scenarios="1" formatCells="0" formatColumns="0" formatRows="0" insertColumns="0" insertRows="0" insertHyperlinks="0" deleteColumns="0" deleteRows="0" sort="0" autoFilter="0" pivotTables="0"/>
  <mergeCells count="46">
    <mergeCell ref="A16:A17"/>
    <mergeCell ref="B16:AC16"/>
    <mergeCell ref="AR16:AR17"/>
    <mergeCell ref="BD16:BG16"/>
    <mergeCell ref="BH16:BK16"/>
    <mergeCell ref="BC17:BC18"/>
    <mergeCell ref="BD17:CD17"/>
    <mergeCell ref="BX16:CA16"/>
    <mergeCell ref="CB16:CE16"/>
    <mergeCell ref="BT16:BW16"/>
    <mergeCell ref="AE16:AP16"/>
    <mergeCell ref="AD16:AD17"/>
    <mergeCell ref="A8:D8"/>
    <mergeCell ref="F8:M8"/>
    <mergeCell ref="A9:D9"/>
    <mergeCell ref="A11:D11"/>
    <mergeCell ref="B15:E15"/>
    <mergeCell ref="F15:I15"/>
    <mergeCell ref="J15:M15"/>
    <mergeCell ref="CZ17:DA17"/>
    <mergeCell ref="AQ16:AQ17"/>
    <mergeCell ref="AQ15:AR15"/>
    <mergeCell ref="CU17:CU18"/>
    <mergeCell ref="AS16:AX16"/>
    <mergeCell ref="AS15:AT15"/>
    <mergeCell ref="AU15:AV15"/>
    <mergeCell ref="AW15:AX15"/>
    <mergeCell ref="BL16:BO16"/>
    <mergeCell ref="BP16:BS16"/>
    <mergeCell ref="CP16:CS16"/>
    <mergeCell ref="CG17:CG18"/>
    <mergeCell ref="CH17:CS17"/>
    <mergeCell ref="CH16:CJ16"/>
    <mergeCell ref="CL16:CO16"/>
    <mergeCell ref="AE14:AP14"/>
    <mergeCell ref="AS14:AX14"/>
    <mergeCell ref="B14:AC14"/>
    <mergeCell ref="CV17:CW17"/>
    <mergeCell ref="CX17:CY17"/>
    <mergeCell ref="N15:Q15"/>
    <mergeCell ref="R15:U15"/>
    <mergeCell ref="V15:Y15"/>
    <mergeCell ref="Z15:AC15"/>
    <mergeCell ref="AE15:AH15"/>
    <mergeCell ref="AM15:AP15"/>
    <mergeCell ref="AI15:AL15"/>
  </mergeCells>
  <conditionalFormatting sqref="L9 I9">
    <cfRule type="cellIs" dxfId="38" priority="1" stopIfTrue="1" operator="notEqual">
      <formula>0</formula>
    </cfRule>
  </conditionalFormatting>
  <conditionalFormatting sqref="D18:E39">
    <cfRule type="cellIs" dxfId="37" priority="2" stopIfTrue="1" operator="equal">
      <formula>0</formula>
    </cfRule>
    <cfRule type="cellIs" dxfId="36" priority="3" stopIfTrue="1" operator="between">
      <formula>$I$9</formula>
      <formula>$L$9</formula>
    </cfRule>
  </conditionalFormatting>
  <conditionalFormatting sqref="B18:C39">
    <cfRule type="cellIs" dxfId="35" priority="4" stopIfTrue="1" operator="equal">
      <formula>0</formula>
    </cfRule>
    <cfRule type="cellIs" dxfId="34" priority="5" stopIfTrue="1" operator="between">
      <formula>$I$9</formula>
      <formula>$L$9</formula>
    </cfRule>
  </conditionalFormatting>
  <conditionalFormatting sqref="J18:K39">
    <cfRule type="cellIs" dxfId="33" priority="6" stopIfTrue="1" operator="equal">
      <formula>0</formula>
    </cfRule>
    <cfRule type="cellIs" dxfId="32" priority="7" stopIfTrue="1" operator="between">
      <formula>$I$9</formula>
      <formula>$L$9</formula>
    </cfRule>
  </conditionalFormatting>
  <conditionalFormatting sqref="F18:G39">
    <cfRule type="cellIs" dxfId="31" priority="8" stopIfTrue="1" operator="equal">
      <formula>0</formula>
    </cfRule>
    <cfRule type="cellIs" dxfId="30" priority="9" stopIfTrue="1" operator="between">
      <formula>$I$9</formula>
      <formula>$L$9</formula>
    </cfRule>
  </conditionalFormatting>
  <conditionalFormatting sqref="H18:H39">
    <cfRule type="cellIs" dxfId="29" priority="10" stopIfTrue="1" operator="equal">
      <formula>0</formula>
    </cfRule>
    <cfRule type="cellIs" dxfId="28" priority="11" stopIfTrue="1" operator="between">
      <formula>$I$9</formula>
      <formula>$L$9</formula>
    </cfRule>
  </conditionalFormatting>
  <conditionalFormatting sqref="L18:L39">
    <cfRule type="cellIs" dxfId="27" priority="12" stopIfTrue="1" operator="equal">
      <formula>0</formula>
    </cfRule>
    <cfRule type="cellIs" dxfId="26" priority="13" stopIfTrue="1" operator="between">
      <formula>$I$9</formula>
      <formula>$L$9</formula>
    </cfRule>
  </conditionalFormatting>
  <conditionalFormatting sqref="N18:O39">
    <cfRule type="cellIs" dxfId="25" priority="14" stopIfTrue="1" operator="equal">
      <formula>0</formula>
    </cfRule>
    <cfRule type="cellIs" dxfId="24" priority="15" stopIfTrue="1" operator="between">
      <formula>$I$9</formula>
      <formula>$L$9</formula>
    </cfRule>
  </conditionalFormatting>
  <conditionalFormatting sqref="P18:P39">
    <cfRule type="cellIs" dxfId="23" priority="16" stopIfTrue="1" operator="equal">
      <formula>0</formula>
    </cfRule>
    <cfRule type="cellIs" dxfId="22" priority="17" stopIfTrue="1" operator="between">
      <formula>$I$9</formula>
      <formula>$L$9</formula>
    </cfRule>
  </conditionalFormatting>
  <conditionalFormatting sqref="R18:S39">
    <cfRule type="cellIs" dxfId="21" priority="18" stopIfTrue="1" operator="equal">
      <formula>0</formula>
    </cfRule>
    <cfRule type="cellIs" dxfId="20" priority="19" stopIfTrue="1" operator="between">
      <formula>$I$9</formula>
      <formula>$L$9</formula>
    </cfRule>
  </conditionalFormatting>
  <conditionalFormatting sqref="T18:T39">
    <cfRule type="cellIs" dxfId="19" priority="20" stopIfTrue="1" operator="equal">
      <formula>0</formula>
    </cfRule>
    <cfRule type="cellIs" dxfId="18" priority="21" stopIfTrue="1" operator="between">
      <formula>$I$9</formula>
      <formula>$L$9</formula>
    </cfRule>
  </conditionalFormatting>
  <conditionalFormatting sqref="V18:W39">
    <cfRule type="cellIs" dxfId="17" priority="22" stopIfTrue="1" operator="equal">
      <formula>0</formula>
    </cfRule>
    <cfRule type="cellIs" dxfId="16" priority="23" stopIfTrue="1" operator="between">
      <formula>$I$9</formula>
      <formula>$L$9</formula>
    </cfRule>
  </conditionalFormatting>
  <conditionalFormatting sqref="X18:X39">
    <cfRule type="cellIs" dxfId="15" priority="24" stopIfTrue="1" operator="equal">
      <formula>0</formula>
    </cfRule>
    <cfRule type="cellIs" dxfId="14" priority="25" stopIfTrue="1" operator="between">
      <formula>$I$9</formula>
      <formula>$L$9</formula>
    </cfRule>
  </conditionalFormatting>
  <conditionalFormatting sqref="Z18:AA39">
    <cfRule type="cellIs" dxfId="13" priority="26" stopIfTrue="1" operator="equal">
      <formula>0</formula>
    </cfRule>
    <cfRule type="cellIs" dxfId="12" priority="27" stopIfTrue="1" operator="between">
      <formula>$I$9</formula>
      <formula>$L$9</formula>
    </cfRule>
  </conditionalFormatting>
  <conditionalFormatting sqref="AB18:AC39 AE18:AP39">
    <cfRule type="cellIs" dxfId="11" priority="28" stopIfTrue="1" operator="equal">
      <formula>0</formula>
    </cfRule>
    <cfRule type="cellIs" dxfId="10" priority="29" stopIfTrue="1" operator="between">
      <formula>$I$9</formula>
      <formula>$L$9</formula>
    </cfRule>
  </conditionalFormatting>
  <conditionalFormatting sqref="I18:I39">
    <cfRule type="cellIs" dxfId="9" priority="30" stopIfTrue="1" operator="equal">
      <formula>0</formula>
    </cfRule>
    <cfRule type="cellIs" dxfId="8" priority="31" stopIfTrue="1" operator="between">
      <formula>$I$9</formula>
      <formula>$L$9</formula>
    </cfRule>
  </conditionalFormatting>
  <conditionalFormatting sqref="M18:M39">
    <cfRule type="cellIs" dxfId="7" priority="32" stopIfTrue="1" operator="equal">
      <formula>0</formula>
    </cfRule>
    <cfRule type="cellIs" dxfId="6" priority="33" stopIfTrue="1" operator="between">
      <formula>$I$9</formula>
      <formula>$L$9</formula>
    </cfRule>
  </conditionalFormatting>
  <conditionalFormatting sqref="Q18:Q39">
    <cfRule type="cellIs" dxfId="5" priority="34" stopIfTrue="1" operator="equal">
      <formula>0</formula>
    </cfRule>
    <cfRule type="cellIs" dxfId="4" priority="35" stopIfTrue="1" operator="between">
      <formula>$I$9</formula>
      <formula>$L$9</formula>
    </cfRule>
  </conditionalFormatting>
  <conditionalFormatting sqref="U18:U39">
    <cfRule type="cellIs" dxfId="3" priority="36" stopIfTrue="1" operator="equal">
      <formula>0</formula>
    </cfRule>
    <cfRule type="cellIs" dxfId="2" priority="37" stopIfTrue="1" operator="between">
      <formula>$I$9</formula>
      <formula>$L$9</formula>
    </cfRule>
  </conditionalFormatting>
  <conditionalFormatting sqref="Y18:Y39">
    <cfRule type="cellIs" dxfId="1" priority="38" stopIfTrue="1" operator="equal">
      <formula>0</formula>
    </cfRule>
    <cfRule type="cellIs" dxfId="0" priority="39" stopIfTrue="1" operator="between">
      <formula>$I$9</formula>
      <formula>$L$9</formula>
    </cfRule>
  </conditionalFormatting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Марки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Печищев</dc:creator>
  <cp:lastModifiedBy>Admin</cp:lastModifiedBy>
  <dcterms:created xsi:type="dcterms:W3CDTF">2022-12-13T11:23:59Z</dcterms:created>
  <dcterms:modified xsi:type="dcterms:W3CDTF">2022-12-19T09:32:22Z</dcterms:modified>
</cp:coreProperties>
</file>